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D Annual return 2019-20\"/>
    </mc:Choice>
  </mc:AlternateContent>
  <xr:revisionPtr revIDLastSave="0" documentId="8_{E60897B9-6ED6-4BFB-A39A-F3D6CF16D1B7}" xr6:coauthVersionLast="45" xr6:coauthVersionMax="45" xr10:uidLastSave="{00000000-0000-0000-0000-000000000000}"/>
  <bookViews>
    <workbookView xWindow="-120" yWindow="-120" windowWidth="20730" windowHeight="11160" tabRatio="983" xr2:uid="{00000000-000D-0000-FFFF-FFFF00000000}"/>
  </bookViews>
  <sheets>
    <sheet name="I &amp; E" sheetId="1" r:id="rId1"/>
    <sheet name="Bank Recs" sheetId="2" r:id="rId2"/>
    <sheet name="Bank Recs For meetings" sheetId="3" r:id="rId3"/>
  </sheets>
  <definedNames>
    <definedName name="_xlnm.Print_Area" localSheetId="0">'I &amp; E'!$A$1:$W$80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73" i="1" l="1"/>
  <c r="W72" i="1"/>
  <c r="W70" i="1"/>
  <c r="W69" i="1"/>
  <c r="W68" i="1"/>
  <c r="W71" i="1" s="1"/>
  <c r="W76" i="1" s="1"/>
  <c r="O73" i="1" l="1"/>
  <c r="T73" i="1"/>
  <c r="D178" i="2" l="1"/>
  <c r="F179" i="2" s="1"/>
  <c r="F13" i="3" l="1"/>
  <c r="I16" i="3"/>
  <c r="D163" i="2" l="1"/>
  <c r="F164" i="2" s="1"/>
  <c r="D148" i="2" l="1"/>
  <c r="F149" i="2" s="1"/>
  <c r="D38" i="3" l="1"/>
  <c r="F30" i="3"/>
  <c r="F39" i="3" s="1"/>
  <c r="D133" i="2" l="1"/>
  <c r="F134" i="2" s="1"/>
  <c r="D117" i="2" l="1"/>
  <c r="F118" i="2" s="1"/>
  <c r="D102" i="2" l="1"/>
  <c r="F103" i="2" s="1"/>
  <c r="D89" i="2" l="1"/>
  <c r="F90" i="2" s="1"/>
  <c r="D76" i="2" l="1"/>
  <c r="F77" i="2" s="1"/>
  <c r="D63" i="2" l="1"/>
  <c r="F64" i="2" s="1"/>
  <c r="D51" i="2" l="1"/>
  <c r="F52" i="2" s="1"/>
  <c r="D38" i="2" l="1"/>
  <c r="F39" i="2" s="1"/>
  <c r="D24" i="2" l="1"/>
  <c r="F25" i="2" s="1"/>
  <c r="D10" i="2" l="1"/>
  <c r="F11" i="2" s="1"/>
  <c r="T65" i="1" l="1"/>
  <c r="S65" i="1"/>
  <c r="R65" i="1"/>
  <c r="Q65" i="1"/>
  <c r="P65" i="1"/>
  <c r="O65" i="1"/>
  <c r="N65" i="1"/>
  <c r="M65" i="1"/>
  <c r="L65" i="1"/>
  <c r="K65" i="1"/>
  <c r="J65" i="1"/>
  <c r="I65" i="1"/>
  <c r="H65" i="1"/>
  <c r="I68" i="1" l="1"/>
  <c r="V65" i="1"/>
  <c r="L66" i="1"/>
  <c r="R66" i="1"/>
  <c r="H68" i="1" l="1"/>
  <c r="H71" i="1" l="1"/>
  <c r="I69" i="1"/>
  <c r="J70" i="1" l="1"/>
  <c r="I71" i="1"/>
</calcChain>
</file>

<file path=xl/sharedStrings.xml><?xml version="1.0" encoding="utf-8"?>
<sst xmlns="http://schemas.openxmlformats.org/spreadsheetml/2006/main" count="351" uniqueCount="245">
  <si>
    <t>Line</t>
  </si>
  <si>
    <t>Date</t>
  </si>
  <si>
    <t>Details</t>
  </si>
  <si>
    <t>Min</t>
  </si>
  <si>
    <t>No of</t>
  </si>
  <si>
    <t>Cheque</t>
  </si>
  <si>
    <t>Receipts</t>
  </si>
  <si>
    <t>Payments</t>
  </si>
  <si>
    <t>Precepts</t>
  </si>
  <si>
    <t>Other</t>
  </si>
  <si>
    <t>Parish</t>
  </si>
  <si>
    <t>Clerks</t>
  </si>
  <si>
    <t>Admin</t>
  </si>
  <si>
    <t>Grants</t>
  </si>
  <si>
    <t>Insurance</t>
  </si>
  <si>
    <t>Vat Paid</t>
  </si>
  <si>
    <t>Vat Refund</t>
  </si>
  <si>
    <t>Comments</t>
  </si>
  <si>
    <t>No</t>
  </si>
  <si>
    <t>Page</t>
  </si>
  <si>
    <t>Income</t>
  </si>
  <si>
    <t>Paths(P3)</t>
  </si>
  <si>
    <t>Salary</t>
  </si>
  <si>
    <t>Expenses</t>
  </si>
  <si>
    <t>Paid</t>
  </si>
  <si>
    <t>&amp; Audit</t>
  </si>
  <si>
    <t>Vat Forward</t>
  </si>
  <si>
    <t>Clerks April salary</t>
  </si>
  <si>
    <t>Internal Audit</t>
  </si>
  <si>
    <t>Balance Br Fwd</t>
  </si>
  <si>
    <t>01213466        C/a</t>
  </si>
  <si>
    <t>Total Receipts</t>
  </si>
  <si>
    <t>Total Payments</t>
  </si>
  <si>
    <t>Vat Outstanding</t>
  </si>
  <si>
    <t>Balance check Information</t>
  </si>
  <si>
    <t>Balance to Carry Fwd</t>
  </si>
  <si>
    <t>Parish Paths Partnership (P3)</t>
  </si>
  <si>
    <t>Summary</t>
  </si>
  <si>
    <t>Step Back in Time (SBiT)</t>
  </si>
  <si>
    <t>Total</t>
  </si>
  <si>
    <t>P3  Fwd from previous year</t>
  </si>
  <si>
    <t>SBiT Fwd  from previous year</t>
  </si>
  <si>
    <t>Balance</t>
  </si>
  <si>
    <t>P3 Receipts</t>
  </si>
  <si>
    <t>SBiT Receipts</t>
  </si>
  <si>
    <t>Total Balance</t>
  </si>
  <si>
    <t>P3 Payments</t>
  </si>
  <si>
    <t>SBiT Grants made</t>
  </si>
  <si>
    <t>Ring Fenced  SBiT</t>
  </si>
  <si>
    <t>P3 Balance in hand</t>
  </si>
  <si>
    <t>SBiT Balance in hand</t>
  </si>
  <si>
    <t>Ring Fenced P3</t>
  </si>
  <si>
    <t>PC General Funds</t>
  </si>
  <si>
    <t>Signed by</t>
  </si>
  <si>
    <t>Chairman</t>
  </si>
  <si>
    <t>…………………………………………………………….....</t>
  </si>
  <si>
    <t>……………………..</t>
  </si>
  <si>
    <t>Clerk/RFO</t>
  </si>
  <si>
    <t>Cheques Not Cleared</t>
  </si>
  <si>
    <t>Balance as Receipts and Payments account</t>
  </si>
  <si>
    <t>Bank Reconcilliation 31st March 2019</t>
  </si>
  <si>
    <t>Balance as Bank Statement 31/03/2019</t>
  </si>
  <si>
    <t>2019-2020</t>
  </si>
  <si>
    <t>17th April</t>
  </si>
  <si>
    <t>DALC</t>
  </si>
  <si>
    <t>Training Day</t>
  </si>
  <si>
    <t>Annual Fees</t>
  </si>
  <si>
    <t>L.D.Buttery</t>
  </si>
  <si>
    <t>29th April</t>
  </si>
  <si>
    <t>Torridge District Council</t>
  </si>
  <si>
    <t>BS216</t>
  </si>
  <si>
    <t>Bank Reconcilliation 30th April 2019</t>
  </si>
  <si>
    <t>Balance as Bank Statement 30/04/2019</t>
  </si>
  <si>
    <t>15th May</t>
  </si>
  <si>
    <t>Vision ICT</t>
  </si>
  <si>
    <t>MAY SALARY</t>
  </si>
  <si>
    <t>ADMIN Expenses</t>
  </si>
  <si>
    <t>it support</t>
  </si>
  <si>
    <t>internal audit</t>
  </si>
  <si>
    <t>Bank Reconcilliation 31st May 2019</t>
  </si>
  <si>
    <t>Balance as Bank Statement 31/05/2019</t>
  </si>
  <si>
    <t>19th June</t>
  </si>
  <si>
    <t>Community First Insurance</t>
  </si>
  <si>
    <t>Dr. J Foster</t>
  </si>
  <si>
    <t>SPOILT</t>
  </si>
  <si>
    <t>Milton Dmeral Prish hall</t>
  </si>
  <si>
    <t>Environmental South West</t>
  </si>
  <si>
    <t>Bank Reconcilliation 30th June 2019</t>
  </si>
  <si>
    <t>Balance as Bank Statement 30/06/2019</t>
  </si>
  <si>
    <t>Bt Fwd C.Account</t>
  </si>
  <si>
    <t>Cheque Spoilt</t>
  </si>
  <si>
    <t>17th July</t>
  </si>
  <si>
    <t>A.Deptford</t>
  </si>
  <si>
    <t>19th July</t>
  </si>
  <si>
    <t>Devon County Council</t>
  </si>
  <si>
    <t>BS 219</t>
  </si>
  <si>
    <t>Annual Insurance</t>
  </si>
  <si>
    <t>June Salary</t>
  </si>
  <si>
    <t>Hall hire april-june</t>
  </si>
  <si>
    <t>P3 New gates</t>
  </si>
  <si>
    <t>July Salary</t>
  </si>
  <si>
    <t>AED Pads</t>
  </si>
  <si>
    <t>P3 payment</t>
  </si>
  <si>
    <t>Bank Reconcilliation 31st July 2019</t>
  </si>
  <si>
    <t>Balance as Bank Statement 31/07/2019</t>
  </si>
  <si>
    <t>12th Aug</t>
  </si>
  <si>
    <t>BS220</t>
  </si>
  <si>
    <t>Locailty Grant</t>
  </si>
  <si>
    <t>Octopus Stationery</t>
  </si>
  <si>
    <t>DAAT Fund</t>
  </si>
  <si>
    <t>Bank Reconcilliation 31st August 2019</t>
  </si>
  <si>
    <t>Balance as Bank Statement 31/08/2019</t>
  </si>
  <si>
    <t>21st Aug</t>
  </si>
  <si>
    <t>Aug Salary</t>
  </si>
  <si>
    <t>Paper half cost</t>
  </si>
  <si>
    <t>18th Sept</t>
  </si>
  <si>
    <t>Planning Portal</t>
  </si>
  <si>
    <t>16th Sept</t>
  </si>
  <si>
    <t>BS 221</t>
  </si>
  <si>
    <t>DAAT Grat</t>
  </si>
  <si>
    <t>Buy a Plan</t>
  </si>
  <si>
    <t>Milton Dameral Parish hall</t>
  </si>
  <si>
    <t>MD &amp; District Gardening Club</t>
  </si>
  <si>
    <t>Milton Damerel Newsletter</t>
  </si>
  <si>
    <t>M D Parish Church</t>
  </si>
  <si>
    <t>N D &amp; T CAB</t>
  </si>
  <si>
    <t>22nd Sep</t>
  </si>
  <si>
    <t>BS221</t>
  </si>
  <si>
    <t>Planning Application</t>
  </si>
  <si>
    <t>Plan For DAAT</t>
  </si>
  <si>
    <t>Sep. Salary</t>
  </si>
  <si>
    <t>Admin Expences</t>
  </si>
  <si>
    <t>Hall Hire June-Sep</t>
  </si>
  <si>
    <t>Annual Grant</t>
  </si>
  <si>
    <t>Donation</t>
  </si>
  <si>
    <t>AED Cabinet</t>
  </si>
  <si>
    <t>2nd half precept</t>
  </si>
  <si>
    <t>16th Oct</t>
  </si>
  <si>
    <t>10th October</t>
  </si>
  <si>
    <t>BS222</t>
  </si>
  <si>
    <t>Bank Reconcilliation 31st October 2019</t>
  </si>
  <si>
    <t>Bank Reconcilliation 30th September 2019</t>
  </si>
  <si>
    <t>Balance as Bank Statement 30/10/2019</t>
  </si>
  <si>
    <t>Balance as Bank Statement 31/10/2019</t>
  </si>
  <si>
    <t>20th Nov</t>
  </si>
  <si>
    <t>C.Brimacombe</t>
  </si>
  <si>
    <t>M.Jackson</t>
  </si>
  <si>
    <t>Clements Hill Farm</t>
  </si>
  <si>
    <t>DS Electrical</t>
  </si>
  <si>
    <t>Bank Reconcilliation 30th November 2019</t>
  </si>
  <si>
    <t>Balance as Bank Statement 30/11/2019</t>
  </si>
  <si>
    <t>DAAT Grant</t>
  </si>
  <si>
    <t>October Salary</t>
  </si>
  <si>
    <t>Annual Grass Cutting</t>
  </si>
  <si>
    <t>P3 Expences</t>
  </si>
  <si>
    <t>November Salary</t>
  </si>
  <si>
    <t>DALC AGM</t>
  </si>
  <si>
    <t>Defib. Cabinet</t>
  </si>
  <si>
    <t>Hedge/Grass Cutting</t>
  </si>
  <si>
    <t>18th Dec</t>
  </si>
  <si>
    <t>milton damerel parish hall</t>
  </si>
  <si>
    <t>admin expenses</t>
  </si>
  <si>
    <t>Western Power</t>
  </si>
  <si>
    <t>Bank Reconcilliation 31st December 2019</t>
  </si>
  <si>
    <t>Balance as Bank Statement 31/12/2019</t>
  </si>
  <si>
    <t>Grants Received</t>
  </si>
  <si>
    <t>Torridge</t>
  </si>
  <si>
    <t>Barry Parsons</t>
  </si>
  <si>
    <t>Kit Hepple</t>
  </si>
  <si>
    <t>DAAT</t>
  </si>
  <si>
    <t>MD Parish Hall</t>
  </si>
  <si>
    <t>Total Received</t>
  </si>
  <si>
    <t>Paid to date/topay</t>
  </si>
  <si>
    <t>MAT Electrics</t>
  </si>
  <si>
    <t>Balance in Hand</t>
  </si>
  <si>
    <t>15th Jan</t>
  </si>
  <si>
    <t>D.A.A.T</t>
  </si>
  <si>
    <t>BS 225</t>
  </si>
  <si>
    <t>31st</t>
  </si>
  <si>
    <t>BS225</t>
  </si>
  <si>
    <t>Hall Hire Oct-Dec</t>
  </si>
  <si>
    <t>Dec  Salary</t>
  </si>
  <si>
    <t>DAAT Site</t>
  </si>
  <si>
    <t>Grant from DAAT</t>
  </si>
  <si>
    <t>Bank Reconcilliation 31st January 2020</t>
  </si>
  <si>
    <t>11th Feb</t>
  </si>
  <si>
    <t>BS 226</t>
  </si>
  <si>
    <t>Notice Board Grant</t>
  </si>
  <si>
    <t>Jan Salary</t>
  </si>
  <si>
    <t>DAAT Grant MDPH</t>
  </si>
  <si>
    <t>19th Feb</t>
  </si>
  <si>
    <t xml:space="preserve">daat </t>
  </si>
  <si>
    <t>claks feb salary</t>
  </si>
  <si>
    <t>2nd March</t>
  </si>
  <si>
    <t>Jag Signs</t>
  </si>
  <si>
    <t>28th Feb</t>
  </si>
  <si>
    <t>HM Revenue</t>
  </si>
  <si>
    <t>BS226</t>
  </si>
  <si>
    <t>Bank Reconcilliation 29th February 2020</t>
  </si>
  <si>
    <t>Balance as Bank Statement 29/02/2020</t>
  </si>
  <si>
    <t>BS227</t>
  </si>
  <si>
    <t>11th March</t>
  </si>
  <si>
    <t>18th March</t>
  </si>
  <si>
    <t>EON Direct Debit</t>
  </si>
  <si>
    <t>BS 227</t>
  </si>
  <si>
    <t>Bank Reconcilliation 31st March 2020</t>
  </si>
  <si>
    <t>New Display Cabinet</t>
  </si>
  <si>
    <t>Grant for Display</t>
  </si>
  <si>
    <t>VAT Refund</t>
  </si>
  <si>
    <t>EON DAAT Site</t>
  </si>
  <si>
    <t>March Salary</t>
  </si>
  <si>
    <t>Admin expemces</t>
  </si>
  <si>
    <t>Hall Hire Jan-Mar</t>
  </si>
  <si>
    <t>Milton Damerel Parish hall</t>
  </si>
  <si>
    <t>9 bii</t>
  </si>
  <si>
    <t>9 biii</t>
  </si>
  <si>
    <t>9 bi</t>
  </si>
  <si>
    <t>9.a</t>
  </si>
  <si>
    <t>9 bvi</t>
  </si>
  <si>
    <t>9 1ii</t>
  </si>
  <si>
    <t>9 1 ii</t>
  </si>
  <si>
    <t>9 ai</t>
  </si>
  <si>
    <t>9 aii</t>
  </si>
  <si>
    <t>9 1</t>
  </si>
  <si>
    <t>9 aiii</t>
  </si>
  <si>
    <t>9 aiv</t>
  </si>
  <si>
    <t>9 av</t>
  </si>
  <si>
    <t>9 d</t>
  </si>
  <si>
    <t>9 ei</t>
  </si>
  <si>
    <t>9 eii</t>
  </si>
  <si>
    <t>9 eiii</t>
  </si>
  <si>
    <t>9 eiv</t>
  </si>
  <si>
    <t>9 ev</t>
  </si>
  <si>
    <t>9 e</t>
  </si>
  <si>
    <t>9. a</t>
  </si>
  <si>
    <t>9 avi</t>
  </si>
  <si>
    <t>9 c</t>
  </si>
  <si>
    <t>9d</t>
  </si>
  <si>
    <t>9a i</t>
  </si>
  <si>
    <t>9 g</t>
  </si>
  <si>
    <t>9 f</t>
  </si>
  <si>
    <t>Vat refund</t>
  </si>
  <si>
    <t>!</t>
  </si>
  <si>
    <t>1st 2019 April B/Fwd</t>
  </si>
  <si>
    <t>31st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</si>
</sst>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£#,##0.00"/>
    <numFmt numFmtId="165" formatCode="0.00;[Red]0.00"/>
    <numFmt numFmtId="166" formatCode="d\-mmm"/>
    <numFmt numFmtId="167" formatCode="dddd&quot;, &quot;mmmm\ dd&quot;, &quot;yyyy"/>
    <numFmt numFmtId="168" formatCode="m/d/yyyy"/>
  </numFmts>
  <fonts count="27" x14ac:knownFonts="1">
    <font>
      <sz val="10"/>
      <name val="Arial"/>
      <family val="2"/>
      <charset val="1"/>
    </font>
    <font>
      <u/>
      <sz val="14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sz val="11"/>
      <color rgb="FF0000FF"/>
      <name val="Arial"/>
      <family val="2"/>
      <charset val="1"/>
    </font>
    <font>
      <sz val="11"/>
      <color rgb="FFFF0000"/>
      <name val="Arial"/>
      <family val="2"/>
      <charset val="1"/>
    </font>
    <font>
      <i/>
      <sz val="10"/>
      <name val="Arial"/>
      <family val="2"/>
      <charset val="1"/>
    </font>
    <font>
      <sz val="11"/>
      <color rgb="FFFF00FF"/>
      <name val="Arial"/>
      <family val="2"/>
      <charset val="1"/>
    </font>
    <font>
      <sz val="11"/>
      <color rgb="FF376092"/>
      <name val="Arial"/>
      <family val="2"/>
      <charset val="1"/>
    </font>
    <font>
      <sz val="11"/>
      <color rgb="FF558ED5"/>
      <name val="Arial"/>
      <family val="2"/>
      <charset val="1"/>
    </font>
    <font>
      <sz val="11"/>
      <color rgb="FF2F5597"/>
      <name val="Arial"/>
      <family val="2"/>
      <charset val="1"/>
    </font>
    <font>
      <u/>
      <sz val="11"/>
      <color rgb="FFFF0000"/>
      <name val="Arial"/>
      <family val="2"/>
      <charset val="1"/>
    </font>
    <font>
      <u/>
      <sz val="11"/>
      <name val="Arial"/>
      <family val="2"/>
      <charset val="1"/>
    </font>
    <font>
      <u/>
      <sz val="10"/>
      <name val="Arial"/>
      <family val="2"/>
      <charset val="1"/>
    </font>
    <font>
      <sz val="10"/>
      <color rgb="FF0000FF"/>
      <name val="Arial"/>
      <family val="2"/>
      <charset val="1"/>
    </font>
    <font>
      <sz val="11"/>
      <color rgb="FF008000"/>
      <name val="Arial"/>
      <family val="2"/>
      <charset val="1"/>
    </font>
    <font>
      <sz val="10"/>
      <color rgb="FF008000"/>
      <name val="Arial"/>
      <family val="2"/>
      <charset val="1"/>
    </font>
    <font>
      <sz val="11"/>
      <color rgb="FF969696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u/>
      <sz val="10"/>
      <name val="Arial"/>
      <family val="2"/>
      <charset val="1"/>
    </font>
    <font>
      <sz val="10"/>
      <color rgb="FF00B050"/>
      <name val="Arial"/>
      <family val="2"/>
      <charset val="1"/>
    </font>
    <font>
      <sz val="10"/>
      <color rgb="FF800080"/>
      <name val="Arial"/>
      <family val="2"/>
      <charset val="1"/>
    </font>
    <font>
      <b/>
      <u/>
      <vertAlign val="superscript"/>
      <sz val="10"/>
      <name val="Arial"/>
      <family val="2"/>
      <charset val="1"/>
    </font>
    <font>
      <u/>
      <sz val="10"/>
      <name val="Arial"/>
      <family val="2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center"/>
    </xf>
    <xf numFmtId="1" fontId="0" fillId="0" borderId="1" xfId="0" applyNumberFormat="1" applyBorder="1"/>
    <xf numFmtId="164" fontId="0" fillId="0" borderId="1" xfId="0" applyNumberFormat="1" applyBorder="1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3" fontId="0" fillId="0" borderId="2" xfId="0" applyNumberFormat="1" applyBorder="1" applyAlignment="1">
      <alignment horizontal="center"/>
    </xf>
    <xf numFmtId="1" fontId="1" fillId="0" borderId="2" xfId="0" applyNumberFormat="1" applyFont="1" applyBorder="1"/>
    <xf numFmtId="164" fontId="2" fillId="0" borderId="2" xfId="0" applyNumberFormat="1" applyFont="1" applyBorder="1"/>
    <xf numFmtId="164" fontId="0" fillId="0" borderId="3" xfId="0" applyNumberFormat="1" applyBorder="1"/>
    <xf numFmtId="164" fontId="0" fillId="0" borderId="4" xfId="0" applyNumberFormat="1" applyBorder="1"/>
    <xf numFmtId="3" fontId="3" fillId="0" borderId="4" xfId="0" applyNumberFormat="1" applyFont="1" applyBorder="1"/>
    <xf numFmtId="0" fontId="3" fillId="0" borderId="4" xfId="0" applyFont="1" applyBorder="1"/>
    <xf numFmtId="164" fontId="3" fillId="0" borderId="4" xfId="0" applyNumberFormat="1" applyFont="1" applyBorder="1"/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/>
    <xf numFmtId="164" fontId="4" fillId="0" borderId="4" xfId="0" applyNumberFormat="1" applyFont="1" applyBorder="1"/>
    <xf numFmtId="164" fontId="5" fillId="0" borderId="4" xfId="0" applyNumberFormat="1" applyFont="1" applyBorder="1"/>
    <xf numFmtId="164" fontId="6" fillId="0" borderId="4" xfId="0" applyNumberFormat="1" applyFont="1" applyBorder="1"/>
    <xf numFmtId="3" fontId="7" fillId="0" borderId="4" xfId="0" applyNumberFormat="1" applyFont="1" applyBorder="1"/>
    <xf numFmtId="166" fontId="3" fillId="0" borderId="4" xfId="0" applyNumberFormat="1" applyFont="1" applyBorder="1"/>
    <xf numFmtId="0" fontId="5" fillId="0" borderId="4" xfId="0" applyFont="1" applyBorder="1"/>
    <xf numFmtId="0" fontId="0" fillId="0" borderId="4" xfId="0" applyBorder="1"/>
    <xf numFmtId="2" fontId="8" fillId="0" borderId="4" xfId="0" applyNumberFormat="1" applyFont="1" applyBorder="1"/>
    <xf numFmtId="0" fontId="9" fillId="0" borderId="4" xfId="0" applyFont="1" applyBorder="1"/>
    <xf numFmtId="164" fontId="9" fillId="0" borderId="4" xfId="0" applyNumberFormat="1" applyFont="1" applyBorder="1"/>
    <xf numFmtId="165" fontId="5" fillId="0" borderId="4" xfId="0" applyNumberFormat="1" applyFont="1" applyBorder="1"/>
    <xf numFmtId="167" fontId="3" fillId="0" borderId="4" xfId="0" applyNumberFormat="1" applyFont="1" applyBorder="1"/>
    <xf numFmtId="2" fontId="5" fillId="0" borderId="4" xfId="0" applyNumberFormat="1" applyFont="1" applyBorder="1"/>
    <xf numFmtId="2" fontId="3" fillId="0" borderId="4" xfId="0" applyNumberFormat="1" applyFont="1" applyBorder="1"/>
    <xf numFmtId="2" fontId="10" fillId="0" borderId="4" xfId="0" applyNumberFormat="1" applyFont="1" applyBorder="1"/>
    <xf numFmtId="0" fontId="3" fillId="0" borderId="4" xfId="0" applyFont="1" applyBorder="1" applyAlignment="1">
      <alignment horizontal="center"/>
    </xf>
    <xf numFmtId="2" fontId="9" fillId="0" borderId="4" xfId="0" applyNumberFormat="1" applyFont="1" applyBorder="1"/>
    <xf numFmtId="168" fontId="3" fillId="0" borderId="4" xfId="0" applyNumberFormat="1" applyFont="1" applyBorder="1"/>
    <xf numFmtId="3" fontId="3" fillId="0" borderId="6" xfId="0" applyNumberFormat="1" applyFont="1" applyBorder="1"/>
    <xf numFmtId="0" fontId="3" fillId="0" borderId="6" xfId="0" applyFont="1" applyBorder="1"/>
    <xf numFmtId="164" fontId="3" fillId="0" borderId="6" xfId="0" applyNumberFormat="1" applyFont="1" applyBorder="1"/>
    <xf numFmtId="3" fontId="3" fillId="0" borderId="6" xfId="0" applyNumberFormat="1" applyFont="1" applyBorder="1" applyAlignment="1">
      <alignment horizontal="center"/>
    </xf>
    <xf numFmtId="164" fontId="4" fillId="0" borderId="6" xfId="0" applyNumberFormat="1" applyFont="1" applyBorder="1"/>
    <xf numFmtId="164" fontId="5" fillId="0" borderId="6" xfId="0" applyNumberFormat="1" applyFont="1" applyBorder="1"/>
    <xf numFmtId="164" fontId="3" fillId="0" borderId="6" xfId="0" applyNumberFormat="1" applyFont="1" applyBorder="1" applyAlignment="1">
      <alignment horizontal="left"/>
    </xf>
    <xf numFmtId="3" fontId="3" fillId="0" borderId="7" xfId="0" applyNumberFormat="1" applyFont="1" applyBorder="1"/>
    <xf numFmtId="0" fontId="3" fillId="0" borderId="7" xfId="0" applyFont="1" applyBorder="1"/>
    <xf numFmtId="164" fontId="3" fillId="0" borderId="7" xfId="0" applyNumberFormat="1" applyFont="1" applyBorder="1"/>
    <xf numFmtId="3" fontId="3" fillId="0" borderId="7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left"/>
    </xf>
    <xf numFmtId="164" fontId="4" fillId="0" borderId="7" xfId="0" applyNumberFormat="1" applyFont="1" applyBorder="1"/>
    <xf numFmtId="164" fontId="11" fillId="0" borderId="7" xfId="0" applyNumberFormat="1" applyFont="1" applyBorder="1"/>
    <xf numFmtId="164" fontId="5" fillId="0" borderId="7" xfId="0" applyNumberFormat="1" applyFont="1" applyBorder="1"/>
    <xf numFmtId="3" fontId="3" fillId="0" borderId="4" xfId="0" applyNumberFormat="1" applyFont="1" applyBorder="1" applyAlignment="1">
      <alignment horizontal="left"/>
    </xf>
    <xf numFmtId="1" fontId="3" fillId="0" borderId="4" xfId="0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right"/>
    </xf>
    <xf numFmtId="164" fontId="3" fillId="0" borderId="8" xfId="0" applyNumberFormat="1" applyFont="1" applyBorder="1"/>
    <xf numFmtId="164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/>
    <xf numFmtId="164" fontId="3" fillId="0" borderId="9" xfId="0" applyNumberFormat="1" applyFont="1" applyBorder="1"/>
    <xf numFmtId="164" fontId="12" fillId="0" borderId="10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Border="1" applyAlignment="1">
      <alignment horizontal="right"/>
    </xf>
    <xf numFmtId="164" fontId="3" fillId="0" borderId="3" xfId="0" applyNumberFormat="1" applyFont="1" applyBorder="1"/>
    <xf numFmtId="164" fontId="3" fillId="0" borderId="9" xfId="0" applyNumberFormat="1" applyFont="1" applyBorder="1" applyAlignment="1">
      <alignment horizontal="left"/>
    </xf>
    <xf numFmtId="164" fontId="3" fillId="0" borderId="12" xfId="0" applyNumberFormat="1" applyFont="1" applyBorder="1"/>
    <xf numFmtId="164" fontId="4" fillId="0" borderId="4" xfId="0" applyNumberFormat="1" applyFont="1" applyBorder="1" applyAlignment="1">
      <alignment horizontal="right"/>
    </xf>
    <xf numFmtId="164" fontId="14" fillId="0" borderId="4" xfId="0" applyNumberFormat="1" applyFont="1" applyBorder="1"/>
    <xf numFmtId="164" fontId="15" fillId="0" borderId="4" xfId="0" applyNumberFormat="1" applyFont="1" applyBorder="1"/>
    <xf numFmtId="164" fontId="15" fillId="0" borderId="5" xfId="0" applyNumberFormat="1" applyFont="1" applyBorder="1"/>
    <xf numFmtId="164" fontId="3" fillId="0" borderId="13" xfId="0" applyNumberFormat="1" applyFont="1" applyBorder="1"/>
    <xf numFmtId="164" fontId="3" fillId="0" borderId="14" xfId="0" applyNumberFormat="1" applyFont="1" applyBorder="1" applyAlignment="1">
      <alignment horizontal="right"/>
    </xf>
    <xf numFmtId="164" fontId="3" fillId="0" borderId="14" xfId="0" applyNumberFormat="1" applyFont="1" applyBorder="1"/>
    <xf numFmtId="164" fontId="4" fillId="0" borderId="12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2" fillId="0" borderId="4" xfId="0" applyNumberFormat="1" applyFont="1" applyBorder="1"/>
    <xf numFmtId="164" fontId="5" fillId="0" borderId="12" xfId="0" applyNumberFormat="1" applyFont="1" applyBorder="1"/>
    <xf numFmtId="164" fontId="15" fillId="0" borderId="4" xfId="0" applyNumberFormat="1" applyFont="1" applyBorder="1" applyAlignment="1">
      <alignment horizontal="right"/>
    </xf>
    <xf numFmtId="164" fontId="16" fillId="0" borderId="4" xfId="0" applyNumberFormat="1" applyFont="1" applyBorder="1"/>
    <xf numFmtId="0" fontId="3" fillId="0" borderId="5" xfId="0" applyFont="1" applyBorder="1"/>
    <xf numFmtId="0" fontId="3" fillId="0" borderId="3" xfId="0" applyFont="1" applyBorder="1"/>
    <xf numFmtId="164" fontId="15" fillId="0" borderId="12" xfId="0" applyNumberFormat="1" applyFont="1" applyBorder="1"/>
    <xf numFmtId="164" fontId="3" fillId="0" borderId="15" xfId="0" applyNumberFormat="1" applyFont="1" applyBorder="1"/>
    <xf numFmtId="164" fontId="3" fillId="0" borderId="16" xfId="0" applyNumberFormat="1" applyFont="1" applyBorder="1"/>
    <xf numFmtId="3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3" fontId="3" fillId="0" borderId="0" xfId="0" applyNumberFormat="1" applyFont="1" applyAlignment="1">
      <alignment horizontal="center"/>
    </xf>
    <xf numFmtId="1" fontId="3" fillId="0" borderId="0" xfId="0" applyNumberFormat="1" applyFont="1"/>
    <xf numFmtId="164" fontId="3" fillId="0" borderId="17" xfId="0" applyNumberFormat="1" applyFont="1" applyBorder="1" applyAlignment="1">
      <alignment horizontal="right"/>
    </xf>
    <xf numFmtId="164" fontId="17" fillId="0" borderId="0" xfId="0" applyNumberFormat="1" applyFont="1"/>
    <xf numFmtId="164" fontId="3" fillId="0" borderId="7" xfId="0" applyNumberFormat="1" applyFont="1" applyBorder="1" applyAlignment="1">
      <alignment horizontal="right"/>
    </xf>
    <xf numFmtId="164" fontId="15" fillId="0" borderId="0" xfId="0" applyNumberFormat="1" applyFont="1"/>
    <xf numFmtId="3" fontId="18" fillId="0" borderId="0" xfId="0" applyNumberFormat="1" applyFont="1"/>
    <xf numFmtId="0" fontId="18" fillId="0" borderId="0" xfId="0" applyFont="1" applyAlignment="1">
      <alignment horizontal="right"/>
    </xf>
    <xf numFmtId="164" fontId="18" fillId="0" borderId="0" xfId="0" applyNumberFormat="1" applyFont="1"/>
    <xf numFmtId="1" fontId="18" fillId="0" borderId="0" xfId="0" applyNumberFormat="1" applyFont="1"/>
    <xf numFmtId="164" fontId="19" fillId="0" borderId="0" xfId="0" applyNumberFormat="1" applyFont="1"/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4" fontId="20" fillId="0" borderId="0" xfId="0" applyNumberFormat="1" applyFont="1"/>
    <xf numFmtId="4" fontId="0" fillId="0" borderId="0" xfId="0" applyNumberFormat="1"/>
    <xf numFmtId="0" fontId="21" fillId="0" borderId="0" xfId="0" applyFont="1"/>
    <xf numFmtId="2" fontId="0" fillId="0" borderId="0" xfId="0" applyNumberFormat="1"/>
    <xf numFmtId="0" fontId="14" fillId="0" borderId="0" xfId="0" applyFont="1"/>
    <xf numFmtId="0" fontId="0" fillId="0" borderId="18" xfId="0" applyBorder="1"/>
    <xf numFmtId="0" fontId="14" fillId="0" borderId="0" xfId="0" applyFont="1" applyAlignment="1">
      <alignment horizontal="right"/>
    </xf>
    <xf numFmtId="2" fontId="22" fillId="0" borderId="19" xfId="0" applyNumberFormat="1" applyFont="1" applyBorder="1"/>
    <xf numFmtId="4" fontId="23" fillId="0" borderId="0" xfId="0" applyNumberFormat="1" applyFont="1" applyAlignment="1">
      <alignment horizontal="right"/>
    </xf>
    <xf numFmtId="4" fontId="23" fillId="0" borderId="0" xfId="0" applyNumberFormat="1" applyFont="1"/>
    <xf numFmtId="4" fontId="13" fillId="0" borderId="0" xfId="0" applyNumberFormat="1" applyFont="1"/>
    <xf numFmtId="2" fontId="0" fillId="0" borderId="18" xfId="0" applyNumberFormat="1" applyBorder="1"/>
    <xf numFmtId="0" fontId="24" fillId="0" borderId="0" xfId="0" applyFont="1"/>
    <xf numFmtId="2" fontId="22" fillId="0" borderId="0" xfId="0" applyNumberFormat="1" applyFont="1"/>
    <xf numFmtId="0" fontId="0" fillId="0" borderId="12" xfId="0" applyBorder="1"/>
    <xf numFmtId="164" fontId="0" fillId="0" borderId="7" xfId="0" applyNumberFormat="1" applyBorder="1"/>
    <xf numFmtId="0" fontId="0" fillId="0" borderId="0" xfId="0" applyBorder="1"/>
    <xf numFmtId="4" fontId="0" fillId="0" borderId="0" xfId="0" applyNumberFormat="1" applyBorder="1"/>
    <xf numFmtId="2" fontId="0" fillId="0" borderId="0" xfId="0" applyNumberFormat="1" applyBorder="1"/>
    <xf numFmtId="2" fontId="22" fillId="0" borderId="0" xfId="0" applyNumberFormat="1" applyFont="1" applyBorder="1"/>
    <xf numFmtId="166" fontId="3" fillId="0" borderId="17" xfId="0" applyNumberFormat="1" applyFont="1" applyFill="1" applyBorder="1"/>
    <xf numFmtId="0" fontId="3" fillId="0" borderId="1" xfId="0" applyNumberFormat="1" applyFont="1" applyBorder="1"/>
    <xf numFmtId="0" fontId="3" fillId="0" borderId="0" xfId="0" applyFont="1" applyBorder="1"/>
    <xf numFmtId="0" fontId="5" fillId="0" borderId="0" xfId="0" applyNumberFormat="1" applyFont="1"/>
    <xf numFmtId="2" fontId="22" fillId="0" borderId="20" xfId="0" applyNumberFormat="1" applyFont="1" applyBorder="1"/>
    <xf numFmtId="0" fontId="21" fillId="0" borderId="0" xfId="0" applyFont="1" applyBorder="1"/>
    <xf numFmtId="0" fontId="25" fillId="0" borderId="0" xfId="0" applyFont="1"/>
    <xf numFmtId="0" fontId="13" fillId="0" borderId="0" xfId="0" applyFont="1"/>
    <xf numFmtId="4" fontId="0" fillId="0" borderId="2" xfId="0" applyNumberFormat="1" applyBorder="1"/>
    <xf numFmtId="166" fontId="3" fillId="0" borderId="21" xfId="0" applyNumberFormat="1" applyFont="1" applyFill="1" applyBorder="1"/>
    <xf numFmtId="2" fontId="0" fillId="0" borderId="19" xfId="0" applyNumberFormat="1" applyBorder="1"/>
    <xf numFmtId="1" fontId="0" fillId="0" borderId="0" xfId="0" applyNumberFormat="1" applyBorder="1"/>
    <xf numFmtId="1" fontId="3" fillId="0" borderId="5" xfId="0" applyNumberFormat="1" applyFont="1" applyBorder="1"/>
    <xf numFmtId="0" fontId="3" fillId="0" borderId="4" xfId="0" applyNumberFormat="1" applyFont="1" applyBorder="1" applyAlignment="1">
      <alignment horizontal="center"/>
    </xf>
    <xf numFmtId="18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1" fontId="3" fillId="0" borderId="22" xfId="0" applyNumberFormat="1" applyFont="1" applyBorder="1"/>
    <xf numFmtId="165" fontId="3" fillId="0" borderId="12" xfId="0" applyNumberFormat="1" applyFont="1" applyBorder="1"/>
    <xf numFmtId="2" fontId="3" fillId="0" borderId="12" xfId="0" applyNumberFormat="1" applyFont="1" applyBorder="1"/>
    <xf numFmtId="164" fontId="0" fillId="0" borderId="23" xfId="0" applyNumberFormat="1" applyBorder="1"/>
    <xf numFmtId="164" fontId="3" fillId="0" borderId="17" xfId="0" applyNumberFormat="1" applyFont="1" applyBorder="1"/>
    <xf numFmtId="164" fontId="0" fillId="0" borderId="0" xfId="0" applyNumberFormat="1" applyBorder="1"/>
    <xf numFmtId="164" fontId="0" fillId="0" borderId="17" xfId="0" applyNumberFormat="1" applyBorder="1"/>
    <xf numFmtId="164" fontId="0" fillId="0" borderId="2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558ED5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00B050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M79"/>
  <sheetViews>
    <sheetView tabSelected="1" zoomScale="85" zoomScaleNormal="85" workbookViewId="0">
      <pane xSplit="7" ySplit="3" topLeftCell="M46" activePane="bottomRight" state="frozen"/>
      <selection pane="topRight" activeCell="J1" sqref="J1"/>
      <selection pane="bottomLeft" activeCell="A22" sqref="A22"/>
      <selection pane="bottomRight" activeCell="Y66" sqref="Y66"/>
    </sheetView>
  </sheetViews>
  <sheetFormatPr defaultRowHeight="12.75" x14ac:dyDescent="0.2"/>
  <cols>
    <col min="1" max="1" width="3.5703125" style="1"/>
    <col min="2" max="2" width="1.140625" style="1"/>
    <col min="3" max="3" width="14.28515625"/>
    <col min="4" max="4" width="27.42578125" style="2" customWidth="1"/>
    <col min="5" max="5" width="9" style="3"/>
    <col min="6" max="6" width="8.42578125" style="3" bestFit="1" customWidth="1"/>
    <col min="7" max="7" width="13.140625" style="4" customWidth="1"/>
    <col min="8" max="8" width="12.85546875" style="2"/>
    <col min="9" max="9" width="12.85546875" style="5" customWidth="1"/>
    <col min="10" max="10" width="10.7109375" style="2"/>
    <col min="11" max="11" width="12.140625" style="2" customWidth="1"/>
    <col min="12" max="12" width="11.85546875" style="2" customWidth="1"/>
    <col min="13" max="13" width="11.28515625" style="2"/>
    <col min="14" max="14" width="10.5703125" style="2" customWidth="1"/>
    <col min="15" max="15" width="10.5703125" style="2"/>
    <col min="16" max="16" width="10.28515625" style="2"/>
    <col min="17" max="17" width="11.7109375" style="2" customWidth="1"/>
    <col min="18" max="18" width="11.42578125" style="5"/>
    <col min="19" max="19" width="12.7109375" style="2" customWidth="1"/>
    <col min="20" max="20" width="10" style="5"/>
    <col min="21" max="21" width="1.28515625" style="2"/>
    <col min="22" max="22" width="18.5703125" style="2" customWidth="1"/>
    <col min="23" max="23" width="10.85546875" style="2" customWidth="1"/>
    <col min="24" max="819" width="8.5703125" style="2"/>
  </cols>
  <sheetData>
    <row r="1" spans="1:818" s="13" customFormat="1" ht="15" customHeight="1" x14ac:dyDescent="0.25">
      <c r="A1" s="6"/>
      <c r="B1" s="6"/>
      <c r="C1" s="7"/>
      <c r="D1" s="8"/>
      <c r="E1" s="9"/>
      <c r="F1" s="9"/>
      <c r="G1" s="10"/>
      <c r="H1" s="139"/>
      <c r="I1" s="8"/>
      <c r="J1" s="8"/>
      <c r="K1" s="8"/>
      <c r="L1" s="8"/>
      <c r="M1" s="11"/>
      <c r="N1" s="11"/>
      <c r="O1" s="11"/>
      <c r="P1" s="11"/>
      <c r="Q1" s="11"/>
      <c r="R1" s="11"/>
      <c r="S1" s="8"/>
      <c r="T1" s="8"/>
      <c r="U1" s="8"/>
      <c r="V1" s="8"/>
      <c r="W1" s="12"/>
    </row>
    <row r="2" spans="1:818" ht="15" customHeight="1" x14ac:dyDescent="0.2">
      <c r="A2" s="14" t="s">
        <v>0</v>
      </c>
      <c r="B2" s="14"/>
      <c r="C2" s="15" t="s">
        <v>1</v>
      </c>
      <c r="D2" s="16" t="s">
        <v>2</v>
      </c>
      <c r="E2" s="17" t="s">
        <v>3</v>
      </c>
      <c r="F2" s="17" t="s">
        <v>4</v>
      </c>
      <c r="G2" s="131" t="s">
        <v>5</v>
      </c>
      <c r="H2" s="16" t="s">
        <v>6</v>
      </c>
      <c r="I2" s="64" t="s">
        <v>7</v>
      </c>
      <c r="J2" s="19" t="s">
        <v>8</v>
      </c>
      <c r="K2" s="19" t="s">
        <v>9</v>
      </c>
      <c r="L2" s="19" t="s">
        <v>10</v>
      </c>
      <c r="M2" s="20" t="s">
        <v>11</v>
      </c>
      <c r="N2" s="20" t="s">
        <v>12</v>
      </c>
      <c r="O2" s="20" t="s">
        <v>13</v>
      </c>
      <c r="P2" s="20" t="s">
        <v>14</v>
      </c>
      <c r="Q2" s="20" t="s">
        <v>9</v>
      </c>
      <c r="R2" s="20" t="s">
        <v>10</v>
      </c>
      <c r="S2" s="16" t="s">
        <v>15</v>
      </c>
      <c r="T2" s="16" t="s">
        <v>16</v>
      </c>
      <c r="U2" s="16"/>
      <c r="V2" s="16" t="s">
        <v>17</v>
      </c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</row>
    <row r="3" spans="1:818" ht="15" customHeight="1" x14ac:dyDescent="0.2">
      <c r="A3" s="14" t="s">
        <v>18</v>
      </c>
      <c r="B3" s="14"/>
      <c r="C3" s="15" t="s">
        <v>62</v>
      </c>
      <c r="D3" s="16"/>
      <c r="E3" s="17" t="s">
        <v>19</v>
      </c>
      <c r="F3" s="17" t="s">
        <v>3</v>
      </c>
      <c r="G3" s="131" t="s">
        <v>18</v>
      </c>
      <c r="H3" s="16"/>
      <c r="I3" s="137"/>
      <c r="J3" s="19"/>
      <c r="K3" s="19" t="s">
        <v>20</v>
      </c>
      <c r="L3" s="19" t="s">
        <v>21</v>
      </c>
      <c r="M3" s="20" t="s">
        <v>22</v>
      </c>
      <c r="N3" s="20" t="s">
        <v>23</v>
      </c>
      <c r="O3" s="20" t="s">
        <v>24</v>
      </c>
      <c r="P3" s="20" t="s">
        <v>25</v>
      </c>
      <c r="Q3" s="20" t="s">
        <v>23</v>
      </c>
      <c r="R3" s="20" t="s">
        <v>21</v>
      </c>
      <c r="S3" s="16"/>
      <c r="T3" s="16">
        <v>0</v>
      </c>
      <c r="U3" s="16"/>
      <c r="V3" s="16" t="s">
        <v>26</v>
      </c>
      <c r="W3" s="21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</row>
    <row r="4" spans="1:818" ht="15" customHeight="1" x14ac:dyDescent="0.2">
      <c r="A4" s="22">
        <v>1</v>
      </c>
      <c r="B4" s="22"/>
      <c r="C4" s="23" t="s">
        <v>63</v>
      </c>
      <c r="D4" s="16" t="s">
        <v>64</v>
      </c>
      <c r="E4" s="17">
        <v>320</v>
      </c>
      <c r="F4" s="17" t="s">
        <v>214</v>
      </c>
      <c r="G4" s="78">
        <v>100530</v>
      </c>
      <c r="H4" s="15"/>
      <c r="I4" s="137">
        <v>36</v>
      </c>
      <c r="J4" s="15"/>
      <c r="K4" s="15"/>
      <c r="L4" s="19"/>
      <c r="M4" s="24"/>
      <c r="N4" s="24"/>
      <c r="O4" s="24"/>
      <c r="P4" s="24"/>
      <c r="Q4" s="31">
        <v>36</v>
      </c>
      <c r="R4" s="31"/>
      <c r="S4" s="32">
        <v>6</v>
      </c>
      <c r="T4" s="16"/>
      <c r="U4" s="16"/>
      <c r="V4" s="15" t="s">
        <v>65</v>
      </c>
      <c r="W4" s="2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</row>
    <row r="5" spans="1:818" ht="15" customHeight="1" x14ac:dyDescent="0.2">
      <c r="A5" s="22">
        <v>2</v>
      </c>
      <c r="B5" s="22"/>
      <c r="C5" s="23"/>
      <c r="D5" s="16" t="s">
        <v>64</v>
      </c>
      <c r="E5" s="17"/>
      <c r="F5" s="17" t="s">
        <v>215</v>
      </c>
      <c r="G5" s="78">
        <v>100531</v>
      </c>
      <c r="H5" s="15"/>
      <c r="I5" s="137">
        <v>103.52</v>
      </c>
      <c r="J5" s="15"/>
      <c r="K5" s="15"/>
      <c r="L5" s="19"/>
      <c r="M5" s="24"/>
      <c r="N5" s="24"/>
      <c r="O5" s="24"/>
      <c r="P5" s="24"/>
      <c r="Q5" s="31">
        <v>103.52</v>
      </c>
      <c r="R5" s="31"/>
      <c r="S5" s="32">
        <v>13.66</v>
      </c>
      <c r="T5" s="16"/>
      <c r="U5" s="16"/>
      <c r="V5" s="15" t="s">
        <v>66</v>
      </c>
      <c r="W5" s="2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</row>
    <row r="6" spans="1:818" ht="15" customHeight="1" x14ac:dyDescent="0.2">
      <c r="A6" s="22">
        <v>3</v>
      </c>
      <c r="B6" s="22"/>
      <c r="C6" s="23"/>
      <c r="D6" s="16" t="s">
        <v>67</v>
      </c>
      <c r="E6" s="17"/>
      <c r="F6" s="132" t="s">
        <v>216</v>
      </c>
      <c r="G6" s="78">
        <v>100532</v>
      </c>
      <c r="H6" s="15"/>
      <c r="I6" s="137">
        <v>208.93</v>
      </c>
      <c r="J6" s="26"/>
      <c r="K6" s="27"/>
      <c r="L6" s="28"/>
      <c r="M6" s="24">
        <v>208.93</v>
      </c>
      <c r="N6" s="24"/>
      <c r="O6" s="24"/>
      <c r="P6" s="24"/>
      <c r="Q6" s="31"/>
      <c r="R6" s="31"/>
      <c r="S6" s="32"/>
      <c r="T6" s="16"/>
      <c r="U6" s="16"/>
      <c r="V6" s="15" t="s">
        <v>27</v>
      </c>
      <c r="W6" s="2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</row>
    <row r="7" spans="1:818" ht="15" customHeight="1" x14ac:dyDescent="0.2">
      <c r="A7" s="22">
        <v>4</v>
      </c>
      <c r="B7" s="22"/>
      <c r="C7" s="23" t="s">
        <v>68</v>
      </c>
      <c r="D7" s="16" t="s">
        <v>69</v>
      </c>
      <c r="E7" s="17">
        <v>323</v>
      </c>
      <c r="F7" s="132" t="s">
        <v>217</v>
      </c>
      <c r="G7" s="134" t="s">
        <v>70</v>
      </c>
      <c r="H7" s="32">
        <v>2025</v>
      </c>
      <c r="I7" s="137"/>
      <c r="J7" s="35">
        <v>2025</v>
      </c>
      <c r="K7" s="27"/>
      <c r="L7" s="28"/>
      <c r="M7" s="24"/>
      <c r="N7" s="24"/>
      <c r="O7" s="24"/>
      <c r="P7" s="29"/>
      <c r="Q7" s="31"/>
      <c r="R7" s="31"/>
      <c r="S7" s="32"/>
      <c r="T7" s="16"/>
      <c r="U7" s="16"/>
      <c r="V7" s="15" t="s">
        <v>28</v>
      </c>
      <c r="W7" s="2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</row>
    <row r="8" spans="1:818" ht="15" customHeight="1" x14ac:dyDescent="0.2">
      <c r="A8" s="22">
        <v>5</v>
      </c>
      <c r="B8" s="22"/>
      <c r="C8" s="23" t="s">
        <v>73</v>
      </c>
      <c r="D8" s="30" t="s">
        <v>67</v>
      </c>
      <c r="E8" s="17"/>
      <c r="F8" s="132" t="s">
        <v>216</v>
      </c>
      <c r="G8" s="78">
        <v>100533</v>
      </c>
      <c r="H8" s="15"/>
      <c r="I8" s="137">
        <v>208.93</v>
      </c>
      <c r="J8" s="27"/>
      <c r="K8" s="27"/>
      <c r="L8" s="28"/>
      <c r="M8" s="24">
        <v>208.93</v>
      </c>
      <c r="N8" s="24"/>
      <c r="O8" s="24"/>
      <c r="P8" s="29"/>
      <c r="Q8" s="31"/>
      <c r="R8" s="31"/>
      <c r="S8" s="32"/>
      <c r="T8" s="32"/>
      <c r="U8" s="16"/>
      <c r="V8" s="15" t="s">
        <v>75</v>
      </c>
      <c r="W8" s="2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</row>
    <row r="9" spans="1:818" ht="15" customHeight="1" x14ac:dyDescent="0.2">
      <c r="A9" s="22">
        <v>6</v>
      </c>
      <c r="B9" s="22"/>
      <c r="C9" s="23"/>
      <c r="D9" s="16" t="s">
        <v>67</v>
      </c>
      <c r="E9" s="17"/>
      <c r="F9" s="132" t="s">
        <v>215</v>
      </c>
      <c r="G9" s="78">
        <v>100534</v>
      </c>
      <c r="H9" s="15"/>
      <c r="I9" s="137">
        <v>32.590000000000003</v>
      </c>
      <c r="J9" s="27"/>
      <c r="K9" s="27"/>
      <c r="L9" s="28"/>
      <c r="M9" s="24"/>
      <c r="N9" s="24">
        <v>32.590000000000003</v>
      </c>
      <c r="O9" s="24"/>
      <c r="P9" s="29"/>
      <c r="Q9" s="31"/>
      <c r="R9" s="31"/>
      <c r="S9" s="32"/>
      <c r="T9" s="32"/>
      <c r="U9" s="16"/>
      <c r="V9" s="15" t="s">
        <v>76</v>
      </c>
      <c r="W9" s="2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</row>
    <row r="10" spans="1:818" ht="15" customHeight="1" x14ac:dyDescent="0.2">
      <c r="A10" s="22">
        <v>7</v>
      </c>
      <c r="B10" s="22"/>
      <c r="C10" s="23"/>
      <c r="D10" s="16" t="s">
        <v>74</v>
      </c>
      <c r="E10" s="17"/>
      <c r="F10" s="132" t="s">
        <v>214</v>
      </c>
      <c r="G10" s="78">
        <v>100535</v>
      </c>
      <c r="H10" s="15"/>
      <c r="I10" s="137">
        <v>150</v>
      </c>
      <c r="J10" s="27"/>
      <c r="K10" s="27"/>
      <c r="L10" s="28"/>
      <c r="M10" s="24"/>
      <c r="N10" s="24"/>
      <c r="O10" s="24"/>
      <c r="P10" s="29"/>
      <c r="Q10" s="31">
        <v>150</v>
      </c>
      <c r="R10" s="31"/>
      <c r="S10" s="32">
        <v>25</v>
      </c>
      <c r="T10" s="32"/>
      <c r="U10" s="16"/>
      <c r="V10" s="15" t="s">
        <v>77</v>
      </c>
      <c r="W10" s="2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</row>
    <row r="11" spans="1:818" ht="15" customHeight="1" x14ac:dyDescent="0.2">
      <c r="A11" s="22">
        <v>8</v>
      </c>
      <c r="B11" s="22"/>
      <c r="D11" s="2" t="s">
        <v>83</v>
      </c>
      <c r="E11" s="17"/>
      <c r="F11" s="132" t="s">
        <v>218</v>
      </c>
      <c r="G11" s="78">
        <v>100536</v>
      </c>
      <c r="H11" s="15"/>
      <c r="I11" s="137">
        <v>50</v>
      </c>
      <c r="J11" s="27"/>
      <c r="K11" s="27"/>
      <c r="L11" s="28"/>
      <c r="M11" s="24"/>
      <c r="N11" s="24"/>
      <c r="O11" s="24"/>
      <c r="P11" s="29">
        <v>50</v>
      </c>
      <c r="Q11" s="31"/>
      <c r="R11" s="31"/>
      <c r="S11" s="32"/>
      <c r="T11" s="32"/>
      <c r="U11" s="16"/>
      <c r="V11" s="15" t="s">
        <v>78</v>
      </c>
      <c r="W11" s="2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</row>
    <row r="12" spans="1:818" ht="15" customHeight="1" x14ac:dyDescent="0.2">
      <c r="A12" s="22">
        <v>9</v>
      </c>
      <c r="B12" s="22"/>
      <c r="C12" s="23" t="s">
        <v>81</v>
      </c>
      <c r="D12" s="16" t="s">
        <v>82</v>
      </c>
      <c r="E12" s="17">
        <v>325</v>
      </c>
      <c r="F12" s="132" t="s">
        <v>219</v>
      </c>
      <c r="G12" s="78">
        <v>100537</v>
      </c>
      <c r="H12" s="15"/>
      <c r="I12" s="137">
        <v>281.20999999999998</v>
      </c>
      <c r="J12" s="27"/>
      <c r="K12" s="27"/>
      <c r="L12" s="28"/>
      <c r="M12" s="24"/>
      <c r="N12" s="24"/>
      <c r="O12" s="24"/>
      <c r="P12" s="29">
        <v>281.20999999999998</v>
      </c>
      <c r="Q12" s="31"/>
      <c r="R12" s="31"/>
      <c r="S12" s="32"/>
      <c r="T12" s="32"/>
      <c r="U12" s="16"/>
      <c r="V12" s="15" t="s">
        <v>96</v>
      </c>
      <c r="W12" s="2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</row>
    <row r="13" spans="1:818" ht="15" customHeight="1" x14ac:dyDescent="0.2">
      <c r="A13" s="22">
        <v>10</v>
      </c>
      <c r="B13" s="22"/>
      <c r="C13" s="23"/>
      <c r="D13" s="16" t="s">
        <v>67</v>
      </c>
      <c r="E13" s="17"/>
      <c r="F13" s="132" t="s">
        <v>219</v>
      </c>
      <c r="G13" s="78">
        <v>100538</v>
      </c>
      <c r="H13" s="15"/>
      <c r="I13" s="137">
        <v>208.93</v>
      </c>
      <c r="J13" s="27"/>
      <c r="K13" s="27"/>
      <c r="L13" s="28"/>
      <c r="M13" s="24">
        <v>208.93</v>
      </c>
      <c r="N13"/>
      <c r="O13" s="24"/>
      <c r="P13" s="29"/>
      <c r="Q13" s="31"/>
      <c r="R13" s="31"/>
      <c r="S13" s="32"/>
      <c r="T13" s="32"/>
      <c r="U13" s="16"/>
      <c r="V13" s="15" t="s">
        <v>97</v>
      </c>
      <c r="W13" s="2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</row>
    <row r="14" spans="1:818" ht="15" customHeight="1" x14ac:dyDescent="0.2">
      <c r="A14" s="22">
        <v>11</v>
      </c>
      <c r="B14" s="22"/>
      <c r="C14" s="23"/>
      <c r="D14" s="16" t="s">
        <v>84</v>
      </c>
      <c r="E14" s="17"/>
      <c r="F14" s="132"/>
      <c r="G14" s="78">
        <v>100539</v>
      </c>
      <c r="H14" s="15"/>
      <c r="I14" s="137">
        <v>0</v>
      </c>
      <c r="J14" s="27"/>
      <c r="K14" s="27"/>
      <c r="L14" s="28"/>
      <c r="M14" s="24"/>
      <c r="N14" s="24"/>
      <c r="O14" s="24"/>
      <c r="P14" s="29"/>
      <c r="Q14" s="31"/>
      <c r="R14" s="31"/>
      <c r="S14" s="32"/>
      <c r="T14" s="32"/>
      <c r="U14" s="16"/>
      <c r="V14" s="15"/>
      <c r="W14" s="2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</row>
    <row r="15" spans="1:818" ht="15" customHeight="1" x14ac:dyDescent="0.2">
      <c r="A15" s="22">
        <v>12</v>
      </c>
      <c r="B15" s="22"/>
      <c r="C15" s="23"/>
      <c r="D15" s="16" t="s">
        <v>85</v>
      </c>
      <c r="E15" s="17"/>
      <c r="F15" s="132" t="s">
        <v>220</v>
      </c>
      <c r="G15" s="78">
        <v>100540</v>
      </c>
      <c r="H15" s="15"/>
      <c r="I15" s="137">
        <v>42</v>
      </c>
      <c r="J15" s="27"/>
      <c r="K15" s="27"/>
      <c r="L15" s="28"/>
      <c r="M15" s="24"/>
      <c r="N15" s="24"/>
      <c r="O15" s="24"/>
      <c r="P15" s="29"/>
      <c r="Q15" s="31">
        <v>36</v>
      </c>
      <c r="R15" s="31">
        <v>6</v>
      </c>
      <c r="S15" s="32"/>
      <c r="T15" s="32"/>
      <c r="U15" s="16"/>
      <c r="V15" s="15" t="s">
        <v>98</v>
      </c>
      <c r="W15" s="2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</row>
    <row r="16" spans="1:818" ht="15" customHeight="1" x14ac:dyDescent="0.2">
      <c r="A16" s="22">
        <v>13</v>
      </c>
      <c r="B16" s="22"/>
      <c r="C16" s="23"/>
      <c r="D16" s="16" t="s">
        <v>86</v>
      </c>
      <c r="E16" s="17"/>
      <c r="F16" s="132" t="s">
        <v>220</v>
      </c>
      <c r="G16" s="78">
        <v>100541</v>
      </c>
      <c r="H16" s="15"/>
      <c r="I16" s="137">
        <v>1140</v>
      </c>
      <c r="J16" s="27"/>
      <c r="K16" s="27"/>
      <c r="L16" s="28"/>
      <c r="M16" s="24"/>
      <c r="N16" s="24"/>
      <c r="O16" s="24"/>
      <c r="P16" s="29"/>
      <c r="Q16" s="31">
        <v>190</v>
      </c>
      <c r="R16" s="31">
        <v>950</v>
      </c>
      <c r="S16" s="32">
        <v>190</v>
      </c>
      <c r="T16" s="32"/>
      <c r="U16" s="16"/>
      <c r="V16" s="15" t="s">
        <v>99</v>
      </c>
      <c r="W16" s="2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</row>
    <row r="17" spans="1:818" ht="15" customHeight="1" x14ac:dyDescent="0.2">
      <c r="A17" s="22">
        <v>14</v>
      </c>
      <c r="B17" s="22"/>
      <c r="C17" s="23"/>
      <c r="D17" s="16" t="s">
        <v>90</v>
      </c>
      <c r="E17" s="17"/>
      <c r="F17" s="132"/>
      <c r="G17" s="78">
        <v>100542</v>
      </c>
      <c r="H17" s="15"/>
      <c r="I17" s="137"/>
      <c r="J17" s="27"/>
      <c r="K17" s="27"/>
      <c r="L17" s="28"/>
      <c r="M17" s="24"/>
      <c r="N17" s="24"/>
      <c r="O17" s="24"/>
      <c r="P17" s="29"/>
      <c r="Q17" s="102"/>
      <c r="R17" s="31"/>
      <c r="S17" s="32"/>
      <c r="T17" s="32"/>
      <c r="U17" s="16"/>
      <c r="V17" s="15"/>
      <c r="W17" s="2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</row>
    <row r="18" spans="1:818" ht="15" customHeight="1" x14ac:dyDescent="0.2">
      <c r="A18" s="22">
        <v>15</v>
      </c>
      <c r="B18" s="22"/>
      <c r="C18" s="23" t="s">
        <v>91</v>
      </c>
      <c r="D18" s="16" t="s">
        <v>67</v>
      </c>
      <c r="E18" s="17">
        <v>327</v>
      </c>
      <c r="F18" s="132" t="s">
        <v>221</v>
      </c>
      <c r="G18" s="78">
        <v>100543</v>
      </c>
      <c r="H18" s="15"/>
      <c r="I18" s="137">
        <v>208.93</v>
      </c>
      <c r="J18" s="27"/>
      <c r="K18" s="27"/>
      <c r="L18" s="28"/>
      <c r="M18" s="24">
        <v>208.93</v>
      </c>
      <c r="N18"/>
      <c r="O18" s="24"/>
      <c r="P18" s="29"/>
      <c r="Q18" s="31"/>
      <c r="R18" s="31"/>
      <c r="S18" s="32"/>
      <c r="T18" s="32"/>
      <c r="U18" s="16"/>
      <c r="V18" s="15" t="s">
        <v>100</v>
      </c>
      <c r="W18" s="2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</row>
    <row r="19" spans="1:818" ht="15" customHeight="1" x14ac:dyDescent="0.2">
      <c r="A19" s="22">
        <v>16</v>
      </c>
      <c r="B19" s="22"/>
      <c r="C19" s="23"/>
      <c r="D19" s="16" t="s">
        <v>92</v>
      </c>
      <c r="E19" s="17"/>
      <c r="F19" s="132" t="s">
        <v>222</v>
      </c>
      <c r="G19" s="78">
        <v>100544</v>
      </c>
      <c r="H19" s="15"/>
      <c r="I19" s="137">
        <v>228</v>
      </c>
      <c r="J19" s="27"/>
      <c r="K19" s="27"/>
      <c r="L19" s="28"/>
      <c r="M19" s="24"/>
      <c r="N19" s="24"/>
      <c r="O19" s="24"/>
      <c r="P19" s="29"/>
      <c r="Q19" s="31">
        <v>228</v>
      </c>
      <c r="R19" s="31"/>
      <c r="S19" s="32">
        <v>38</v>
      </c>
      <c r="T19" s="32"/>
      <c r="U19" s="16"/>
      <c r="V19" s="15" t="s">
        <v>101</v>
      </c>
      <c r="W19" s="2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</row>
    <row r="20" spans="1:818" ht="15" customHeight="1" x14ac:dyDescent="0.2">
      <c r="A20" s="22">
        <v>17</v>
      </c>
      <c r="B20" s="14"/>
      <c r="C20" s="23" t="s">
        <v>93</v>
      </c>
      <c r="D20" s="16" t="s">
        <v>94</v>
      </c>
      <c r="E20" s="17">
        <v>329</v>
      </c>
      <c r="F20" s="132" t="s">
        <v>227</v>
      </c>
      <c r="G20" s="134" t="s">
        <v>95</v>
      </c>
      <c r="H20" s="32">
        <v>700</v>
      </c>
      <c r="I20" s="137"/>
      <c r="J20" s="27"/>
      <c r="K20" s="27"/>
      <c r="L20" s="28">
        <v>700</v>
      </c>
      <c r="M20" s="24"/>
      <c r="N20" s="24"/>
      <c r="O20" s="31"/>
      <c r="P20" s="29"/>
      <c r="Q20" s="31"/>
      <c r="R20" s="31"/>
      <c r="S20" s="32"/>
      <c r="T20" s="32"/>
      <c r="U20" s="16"/>
      <c r="V20" s="15" t="s">
        <v>102</v>
      </c>
      <c r="W20" s="2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</row>
    <row r="21" spans="1:818" ht="15" customHeight="1" x14ac:dyDescent="0.2">
      <c r="A21" s="22">
        <v>18</v>
      </c>
      <c r="B21" s="22"/>
      <c r="C21" s="23" t="s">
        <v>105</v>
      </c>
      <c r="D21" s="16" t="s">
        <v>69</v>
      </c>
      <c r="E21" s="17"/>
      <c r="F21" s="132" t="s">
        <v>227</v>
      </c>
      <c r="G21" s="134" t="s">
        <v>106</v>
      </c>
      <c r="H21" s="32">
        <v>400</v>
      </c>
      <c r="I21" s="138"/>
      <c r="J21" s="27"/>
      <c r="K21" s="35">
        <v>400</v>
      </c>
      <c r="L21" s="28"/>
      <c r="M21" s="24"/>
      <c r="N21" s="24"/>
      <c r="O21" s="31"/>
      <c r="P21" s="24"/>
      <c r="Q21" s="31"/>
      <c r="R21" s="31"/>
      <c r="S21" s="32"/>
      <c r="T21" s="32"/>
      <c r="U21" s="16"/>
      <c r="V21" s="15" t="s">
        <v>107</v>
      </c>
      <c r="W21" s="2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</row>
    <row r="22" spans="1:818" ht="15" customHeight="1" x14ac:dyDescent="0.2">
      <c r="A22" s="22">
        <v>19</v>
      </c>
      <c r="B22" s="22"/>
      <c r="C22" s="23" t="s">
        <v>112</v>
      </c>
      <c r="D22" s="16" t="s">
        <v>67</v>
      </c>
      <c r="E22" s="17">
        <v>329</v>
      </c>
      <c r="F22" s="132" t="s">
        <v>223</v>
      </c>
      <c r="G22" s="78">
        <v>100545</v>
      </c>
      <c r="H22" s="15"/>
      <c r="I22" s="138">
        <v>208.93</v>
      </c>
      <c r="J22" s="27"/>
      <c r="K22" s="35"/>
      <c r="L22" s="28"/>
      <c r="M22" s="24">
        <v>208.93</v>
      </c>
      <c r="N22" s="24"/>
      <c r="O22" s="31"/>
      <c r="P22" s="24"/>
      <c r="Q22" s="31"/>
      <c r="R22" s="31"/>
      <c r="S22" s="32"/>
      <c r="T22" s="32"/>
      <c r="U22" s="16"/>
      <c r="V22" s="15" t="s">
        <v>113</v>
      </c>
      <c r="W22" s="2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</row>
    <row r="23" spans="1:818" ht="15" customHeight="1" x14ac:dyDescent="0.2">
      <c r="A23" s="22">
        <v>20</v>
      </c>
      <c r="B23" s="22"/>
      <c r="C23" s="23"/>
      <c r="D23" s="16" t="s">
        <v>108</v>
      </c>
      <c r="E23" s="17"/>
      <c r="F23" s="132"/>
      <c r="G23" s="78">
        <v>100546</v>
      </c>
      <c r="H23" s="15"/>
      <c r="I23" s="138">
        <v>22.14</v>
      </c>
      <c r="J23" s="27"/>
      <c r="K23" s="35"/>
      <c r="L23" s="28"/>
      <c r="M23" s="24"/>
      <c r="N23" s="24">
        <v>22.14</v>
      </c>
      <c r="O23" s="31"/>
      <c r="P23" s="24"/>
      <c r="Q23" s="31"/>
      <c r="R23" s="31"/>
      <c r="S23" s="32"/>
      <c r="T23" s="32"/>
      <c r="U23" s="16"/>
      <c r="V23" s="15" t="s">
        <v>114</v>
      </c>
      <c r="W23" s="2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</row>
    <row r="24" spans="1:818" ht="15" customHeight="1" x14ac:dyDescent="0.2">
      <c r="A24" s="22">
        <v>21</v>
      </c>
      <c r="B24" s="22"/>
      <c r="C24" s="119" t="s">
        <v>117</v>
      </c>
      <c r="D24" s="2" t="s">
        <v>69</v>
      </c>
      <c r="E24" s="17">
        <v>331</v>
      </c>
      <c r="F24" s="132" t="s">
        <v>227</v>
      </c>
      <c r="G24" s="134" t="s">
        <v>118</v>
      </c>
      <c r="H24" s="32"/>
      <c r="I24" s="138"/>
      <c r="J24" s="33"/>
      <c r="K24" s="35">
        <v>3250</v>
      </c>
      <c r="L24" s="28"/>
      <c r="M24" s="24"/>
      <c r="N24" s="24"/>
      <c r="O24"/>
      <c r="P24" s="24"/>
      <c r="Q24" s="31"/>
      <c r="R24" s="31"/>
      <c r="S24" s="32"/>
      <c r="T24" s="32"/>
      <c r="U24" s="16"/>
      <c r="V24" s="15" t="s">
        <v>119</v>
      </c>
      <c r="W24" s="2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</row>
    <row r="25" spans="1:818" ht="15" customHeight="1" x14ac:dyDescent="0.2">
      <c r="A25" s="22">
        <v>22</v>
      </c>
      <c r="B25" s="22"/>
      <c r="C25" s="119" t="s">
        <v>115</v>
      </c>
      <c r="D25" s="2" t="s">
        <v>116</v>
      </c>
      <c r="E25" s="17"/>
      <c r="F25" s="132" t="s">
        <v>226</v>
      </c>
      <c r="G25" s="130">
        <v>100547</v>
      </c>
      <c r="H25" s="15"/>
      <c r="I25" s="138">
        <v>142</v>
      </c>
      <c r="J25" s="27"/>
      <c r="K25" s="35"/>
      <c r="L25" s="28"/>
      <c r="M25" s="24"/>
      <c r="N25" s="24"/>
      <c r="O25" s="31"/>
      <c r="P25" s="24"/>
      <c r="Q25" s="31">
        <v>142</v>
      </c>
      <c r="R25" s="31"/>
      <c r="S25" s="32">
        <v>4.17</v>
      </c>
      <c r="T25" s="32"/>
      <c r="U25" s="16"/>
      <c r="V25" s="15" t="s">
        <v>128</v>
      </c>
      <c r="W25" s="2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</row>
    <row r="26" spans="1:818" ht="15" customHeight="1" x14ac:dyDescent="0.2">
      <c r="A26" s="22">
        <v>23</v>
      </c>
      <c r="B26" s="22"/>
      <c r="C26" s="23"/>
      <c r="D26" s="16" t="s">
        <v>120</v>
      </c>
      <c r="E26" s="34"/>
      <c r="F26" s="132" t="s">
        <v>225</v>
      </c>
      <c r="G26" s="78">
        <v>100548</v>
      </c>
      <c r="H26" s="15"/>
      <c r="I26" s="138">
        <v>22.8</v>
      </c>
      <c r="J26" s="27"/>
      <c r="K26" s="35"/>
      <c r="L26" s="28"/>
      <c r="M26" s="24"/>
      <c r="N26" s="24"/>
      <c r="O26" s="24"/>
      <c r="P26" s="24"/>
      <c r="Q26" s="31">
        <v>22.8</v>
      </c>
      <c r="R26" s="31"/>
      <c r="S26" s="32">
        <v>3.8</v>
      </c>
      <c r="T26" s="32"/>
      <c r="U26" s="16"/>
      <c r="V26" s="15" t="s">
        <v>129</v>
      </c>
      <c r="W26" s="2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</row>
    <row r="27" spans="1:818" ht="15" customHeight="1" x14ac:dyDescent="0.2">
      <c r="A27" s="22">
        <v>24</v>
      </c>
      <c r="B27" s="22"/>
      <c r="C27" s="23"/>
      <c r="D27" s="16" t="s">
        <v>67</v>
      </c>
      <c r="E27" s="17"/>
      <c r="F27" s="132" t="s">
        <v>221</v>
      </c>
      <c r="G27" s="78">
        <v>100549</v>
      </c>
      <c r="H27" s="15"/>
      <c r="I27" s="138">
        <v>208.93</v>
      </c>
      <c r="J27" s="27"/>
      <c r="K27" s="27"/>
      <c r="L27" s="28"/>
      <c r="M27" s="24">
        <v>208.93</v>
      </c>
      <c r="N27" s="24"/>
      <c r="O27" s="24"/>
      <c r="P27" s="24"/>
      <c r="Q27" s="31"/>
      <c r="R27" s="31"/>
      <c r="S27" s="32"/>
      <c r="T27" s="32"/>
      <c r="U27" s="16"/>
      <c r="V27" s="15" t="s">
        <v>130</v>
      </c>
      <c r="W27" s="2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</row>
    <row r="28" spans="1:818" ht="15" customHeight="1" x14ac:dyDescent="0.2">
      <c r="A28" s="22">
        <v>25</v>
      </c>
      <c r="B28" s="22"/>
      <c r="C28" s="23"/>
      <c r="D28" s="16" t="s">
        <v>67</v>
      </c>
      <c r="E28" s="17"/>
      <c r="F28" s="132" t="s">
        <v>222</v>
      </c>
      <c r="G28" s="78">
        <v>100550</v>
      </c>
      <c r="H28" s="15"/>
      <c r="I28" s="138">
        <v>16.52</v>
      </c>
      <c r="J28" s="27"/>
      <c r="K28" s="27"/>
      <c r="L28" s="28"/>
      <c r="M28" s="24"/>
      <c r="N28" s="24">
        <v>16.52</v>
      </c>
      <c r="O28" s="24"/>
      <c r="P28" s="24"/>
      <c r="Q28" s="31"/>
      <c r="R28" s="31"/>
      <c r="S28" s="32"/>
      <c r="T28" s="32"/>
      <c r="U28" s="16"/>
      <c r="V28" s="15" t="s">
        <v>131</v>
      </c>
      <c r="W28" s="2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</row>
    <row r="29" spans="1:818" ht="15" customHeight="1" x14ac:dyDescent="0.2">
      <c r="A29" s="22">
        <v>26</v>
      </c>
      <c r="B29" s="22"/>
      <c r="C29" s="23"/>
      <c r="D29" s="16" t="s">
        <v>121</v>
      </c>
      <c r="E29" s="17"/>
      <c r="F29" s="132" t="s">
        <v>228</v>
      </c>
      <c r="G29" s="78">
        <v>100551</v>
      </c>
      <c r="H29" s="15"/>
      <c r="I29" s="138">
        <v>150</v>
      </c>
      <c r="J29" s="27"/>
      <c r="K29" s="27"/>
      <c r="L29" s="28"/>
      <c r="M29" s="31"/>
      <c r="N29" s="31"/>
      <c r="O29" s="31">
        <v>150</v>
      </c>
      <c r="P29" s="31"/>
      <c r="Q29" s="31"/>
      <c r="R29" s="31"/>
      <c r="S29" s="32"/>
      <c r="T29" s="32"/>
      <c r="U29" s="16"/>
      <c r="V29" s="2" t="s">
        <v>133</v>
      </c>
      <c r="W29" s="2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</row>
    <row r="30" spans="1:818" ht="15" customHeight="1" x14ac:dyDescent="0.2">
      <c r="A30" s="22">
        <v>27</v>
      </c>
      <c r="B30" s="22"/>
      <c r="C30" s="15"/>
      <c r="D30" s="16" t="s">
        <v>121</v>
      </c>
      <c r="E30" s="17"/>
      <c r="F30" s="132" t="s">
        <v>224</v>
      </c>
      <c r="G30" s="78">
        <v>100552</v>
      </c>
      <c r="H30" s="15"/>
      <c r="I30" s="138">
        <v>36</v>
      </c>
      <c r="J30" s="27"/>
      <c r="K30" s="27"/>
      <c r="L30" s="28"/>
      <c r="M30" s="31"/>
      <c r="N30" s="31"/>
      <c r="O30" s="31"/>
      <c r="P30" s="31"/>
      <c r="Q30" s="31">
        <v>36</v>
      </c>
      <c r="R30" s="31"/>
      <c r="S30" s="32"/>
      <c r="T30" s="16"/>
      <c r="U30" s="16"/>
      <c r="V30" s="15" t="s">
        <v>132</v>
      </c>
      <c r="W30" s="2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</row>
    <row r="31" spans="1:818" ht="15" customHeight="1" x14ac:dyDescent="0.2">
      <c r="A31" s="22">
        <v>28</v>
      </c>
      <c r="B31" s="22"/>
      <c r="C31" s="23"/>
      <c r="D31" s="16" t="s">
        <v>122</v>
      </c>
      <c r="E31" s="17"/>
      <c r="F31" s="132" t="s">
        <v>229</v>
      </c>
      <c r="G31" s="78">
        <v>100553</v>
      </c>
      <c r="H31" s="15"/>
      <c r="I31" s="138">
        <v>80</v>
      </c>
      <c r="J31" s="35"/>
      <c r="K31" s="35"/>
      <c r="L31" s="35"/>
      <c r="M31" s="31"/>
      <c r="N31" s="31"/>
      <c r="O31" s="31">
        <v>80</v>
      </c>
      <c r="P31" s="31"/>
      <c r="Q31" s="31"/>
      <c r="R31" s="31"/>
      <c r="S31" s="32"/>
      <c r="T31" s="32"/>
      <c r="U31" s="16"/>
      <c r="V31" s="15" t="s">
        <v>133</v>
      </c>
      <c r="W31" s="2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</row>
    <row r="32" spans="1:818" ht="15" customHeight="1" x14ac:dyDescent="0.2">
      <c r="A32" s="22">
        <v>29</v>
      </c>
      <c r="B32" s="22"/>
      <c r="C32" s="23"/>
      <c r="D32" s="16" t="s">
        <v>123</v>
      </c>
      <c r="E32" s="17"/>
      <c r="F32" s="132" t="s">
        <v>230</v>
      </c>
      <c r="G32" s="78">
        <v>100554</v>
      </c>
      <c r="H32" s="15"/>
      <c r="I32" s="138">
        <v>100</v>
      </c>
      <c r="J32" s="35"/>
      <c r="K32" s="35"/>
      <c r="L32" s="35"/>
      <c r="M32" s="31"/>
      <c r="N32" s="31"/>
      <c r="O32" s="31">
        <v>100</v>
      </c>
      <c r="P32" s="31"/>
      <c r="Q32" s="31"/>
      <c r="R32" s="31"/>
      <c r="S32" s="32"/>
      <c r="T32" s="32"/>
      <c r="U32" s="16"/>
      <c r="V32" s="15" t="s">
        <v>133</v>
      </c>
      <c r="W32" s="2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</row>
    <row r="33" spans="1:819" ht="15" customHeight="1" x14ac:dyDescent="0.2">
      <c r="A33" s="22">
        <v>30</v>
      </c>
      <c r="B33" s="14"/>
      <c r="C33" s="23"/>
      <c r="D33" s="16" t="s">
        <v>124</v>
      </c>
      <c r="E33" s="17"/>
      <c r="F33" s="132" t="s">
        <v>231</v>
      </c>
      <c r="G33" s="78">
        <v>100555</v>
      </c>
      <c r="H33" s="15"/>
      <c r="I33" s="138">
        <v>150</v>
      </c>
      <c r="J33" s="35"/>
      <c r="K33" s="35"/>
      <c r="L33" s="35"/>
      <c r="M33" s="31"/>
      <c r="N33" s="31"/>
      <c r="O33" s="31">
        <v>150</v>
      </c>
      <c r="P33" s="31"/>
      <c r="Q33" s="31"/>
      <c r="R33" s="31"/>
      <c r="S33" s="32"/>
      <c r="T33" s="32"/>
      <c r="U33" s="16"/>
      <c r="V33" s="15" t="s">
        <v>133</v>
      </c>
      <c r="W33" s="2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</row>
    <row r="34" spans="1:819" ht="15" customHeight="1" x14ac:dyDescent="0.2">
      <c r="A34" s="22">
        <v>31</v>
      </c>
      <c r="B34" s="22"/>
      <c r="C34" s="23"/>
      <c r="D34" s="16" t="s">
        <v>125</v>
      </c>
      <c r="E34" s="17"/>
      <c r="F34" s="132" t="s">
        <v>232</v>
      </c>
      <c r="G34" s="78">
        <v>100556</v>
      </c>
      <c r="H34" s="15"/>
      <c r="I34" s="138">
        <v>50</v>
      </c>
      <c r="J34" s="35"/>
      <c r="K34" s="35"/>
      <c r="L34" s="35"/>
      <c r="M34" s="31"/>
      <c r="N34" s="31"/>
      <c r="O34" s="31">
        <v>50</v>
      </c>
      <c r="P34" s="31"/>
      <c r="Q34" s="31"/>
      <c r="R34" s="31"/>
      <c r="S34" s="32"/>
      <c r="T34" s="32"/>
      <c r="U34" s="16"/>
      <c r="V34" s="15" t="s">
        <v>134</v>
      </c>
      <c r="W34" s="2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</row>
    <row r="35" spans="1:819" ht="15" customHeight="1" x14ac:dyDescent="0.2">
      <c r="A35" s="22">
        <v>32</v>
      </c>
      <c r="B35" s="22"/>
      <c r="C35" s="23" t="s">
        <v>126</v>
      </c>
      <c r="D35" s="16" t="s">
        <v>92</v>
      </c>
      <c r="E35" s="17">
        <v>333</v>
      </c>
      <c r="F35" s="132" t="s">
        <v>233</v>
      </c>
      <c r="G35" s="78">
        <v>100557</v>
      </c>
      <c r="H35" s="15"/>
      <c r="I35" s="138">
        <v>600</v>
      </c>
      <c r="J35" s="35"/>
      <c r="K35" s="35"/>
      <c r="L35" s="35"/>
      <c r="M35" s="31"/>
      <c r="N35" s="31"/>
      <c r="O35" s="31"/>
      <c r="P35" s="31"/>
      <c r="Q35" s="31">
        <v>600</v>
      </c>
      <c r="R35" s="31"/>
      <c r="S35" s="32">
        <v>100</v>
      </c>
      <c r="T35" s="32"/>
      <c r="U35" s="16"/>
      <c r="V35" s="15" t="s">
        <v>135</v>
      </c>
      <c r="W35" s="2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</row>
    <row r="36" spans="1:819" ht="15" customHeight="1" x14ac:dyDescent="0.2">
      <c r="A36" s="22">
        <v>33</v>
      </c>
      <c r="B36" s="22"/>
      <c r="D36" s="16" t="s">
        <v>69</v>
      </c>
      <c r="E36" s="17"/>
      <c r="F36" s="17" t="s">
        <v>127</v>
      </c>
      <c r="G36" s="78"/>
      <c r="H36" s="32">
        <v>2025</v>
      </c>
      <c r="I36" s="138"/>
      <c r="J36" s="35">
        <v>2025</v>
      </c>
      <c r="L36" s="35"/>
      <c r="M36" s="31"/>
      <c r="N36" s="31"/>
      <c r="O36" s="31"/>
      <c r="P36" s="31"/>
      <c r="R36" s="31"/>
      <c r="S36" s="32"/>
      <c r="T36" s="32"/>
      <c r="U36" s="16"/>
      <c r="V36" s="15" t="s">
        <v>136</v>
      </c>
      <c r="W36" s="2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</row>
    <row r="37" spans="1:819" ht="15" customHeight="1" x14ac:dyDescent="0.2">
      <c r="A37" s="22">
        <v>34</v>
      </c>
      <c r="B37" s="22"/>
      <c r="C37" t="s">
        <v>138</v>
      </c>
      <c r="D37" s="2" t="s">
        <v>94</v>
      </c>
      <c r="E37" s="17"/>
      <c r="F37" s="17" t="s">
        <v>139</v>
      </c>
      <c r="G37" s="130"/>
      <c r="H37" s="15"/>
      <c r="J37" s="35"/>
      <c r="K37" s="35">
        <v>400</v>
      </c>
      <c r="L37" s="35"/>
      <c r="N37" s="31"/>
      <c r="O37" s="31"/>
      <c r="P37" s="31"/>
      <c r="Q37" s="31"/>
      <c r="R37" s="31"/>
      <c r="S37" s="32"/>
      <c r="T37" s="32"/>
      <c r="U37" s="16"/>
      <c r="V37" s="15" t="s">
        <v>151</v>
      </c>
      <c r="W37" s="2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</row>
    <row r="38" spans="1:819" ht="15" customHeight="1" x14ac:dyDescent="0.2">
      <c r="A38" s="22">
        <v>35</v>
      </c>
      <c r="B38" s="22"/>
      <c r="C38" s="36" t="s">
        <v>137</v>
      </c>
      <c r="D38" s="16" t="s">
        <v>67</v>
      </c>
      <c r="E38" s="17">
        <v>333</v>
      </c>
      <c r="F38" s="133" t="s">
        <v>234</v>
      </c>
      <c r="G38" s="78">
        <v>100558</v>
      </c>
      <c r="H38" s="15"/>
      <c r="I38" s="138">
        <v>208.94</v>
      </c>
      <c r="J38" s="35"/>
      <c r="K38" s="35"/>
      <c r="L38" s="35"/>
      <c r="M38" s="31">
        <v>208.94</v>
      </c>
      <c r="N38" s="31"/>
      <c r="O38" s="31"/>
      <c r="P38" s="31"/>
      <c r="Q38" s="31"/>
      <c r="R38" s="31"/>
      <c r="S38" s="32"/>
      <c r="T38" s="32"/>
      <c r="U38" s="16"/>
      <c r="V38" s="15" t="s">
        <v>152</v>
      </c>
      <c r="W38" s="2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</row>
    <row r="39" spans="1:819" ht="15" customHeight="1" x14ac:dyDescent="0.2">
      <c r="A39" s="22">
        <v>36</v>
      </c>
      <c r="B39" s="22"/>
      <c r="C39" s="23" t="s">
        <v>144</v>
      </c>
      <c r="D39" s="16" t="s">
        <v>145</v>
      </c>
      <c r="E39" s="17">
        <v>335</v>
      </c>
      <c r="F39" s="132" t="s">
        <v>222</v>
      </c>
      <c r="G39" s="78">
        <v>100559</v>
      </c>
      <c r="H39" s="15"/>
      <c r="I39" s="138">
        <v>90</v>
      </c>
      <c r="J39" s="35"/>
      <c r="K39" s="35"/>
      <c r="L39" s="35"/>
      <c r="M39" s="31"/>
      <c r="N39" s="31"/>
      <c r="O39" s="31"/>
      <c r="P39" s="31"/>
      <c r="Q39" s="31">
        <v>90</v>
      </c>
      <c r="R39" s="31"/>
      <c r="S39" s="32"/>
      <c r="T39" s="32"/>
      <c r="U39" s="16"/>
      <c r="V39" s="15" t="s">
        <v>153</v>
      </c>
      <c r="W39" s="2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</row>
    <row r="40" spans="1:819" ht="15" customHeight="1" x14ac:dyDescent="0.2">
      <c r="A40" s="22">
        <v>37</v>
      </c>
      <c r="B40" s="22"/>
      <c r="C40" s="23"/>
      <c r="D40" s="16" t="s">
        <v>146</v>
      </c>
      <c r="E40" s="17"/>
      <c r="F40" s="132" t="s">
        <v>224</v>
      </c>
      <c r="G40" s="78">
        <v>100560</v>
      </c>
      <c r="H40" s="15"/>
      <c r="I40" s="138">
        <v>10.92</v>
      </c>
      <c r="J40" s="35"/>
      <c r="K40" s="35"/>
      <c r="L40" s="35"/>
      <c r="M40" s="102"/>
      <c r="N40" s="102"/>
      <c r="O40" s="31"/>
      <c r="P40" s="31"/>
      <c r="Q40" s="31"/>
      <c r="R40" s="31">
        <v>10.92</v>
      </c>
      <c r="S40" s="32"/>
      <c r="T40" s="32"/>
      <c r="U40" s="16"/>
      <c r="V40" s="15" t="s">
        <v>154</v>
      </c>
      <c r="W40" s="2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</row>
    <row r="41" spans="1:819" ht="15" customHeight="1" x14ac:dyDescent="0.2">
      <c r="A41" s="22">
        <v>38</v>
      </c>
      <c r="B41" s="22"/>
      <c r="C41" s="23"/>
      <c r="D41" s="16" t="s">
        <v>67</v>
      </c>
      <c r="E41" s="17"/>
      <c r="F41" s="132" t="s">
        <v>221</v>
      </c>
      <c r="G41" s="78">
        <v>100561</v>
      </c>
      <c r="H41" s="15"/>
      <c r="I41" s="138">
        <v>208.93</v>
      </c>
      <c r="J41" s="35"/>
      <c r="K41" s="35"/>
      <c r="L41" s="35"/>
      <c r="M41" s="31">
        <v>208.93</v>
      </c>
      <c r="N41" s="31"/>
      <c r="O41" s="31"/>
      <c r="P41" s="31"/>
      <c r="Q41" s="31"/>
      <c r="R41" s="31"/>
      <c r="S41" s="32"/>
      <c r="T41" s="32"/>
      <c r="U41" s="16"/>
      <c r="V41" s="15" t="s">
        <v>155</v>
      </c>
      <c r="W41" s="2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</row>
    <row r="42" spans="1:819" ht="15" customHeight="1" x14ac:dyDescent="0.2">
      <c r="A42" s="22">
        <v>39</v>
      </c>
      <c r="B42" s="22"/>
      <c r="C42" s="23"/>
      <c r="D42" s="16" t="s">
        <v>64</v>
      </c>
      <c r="E42" s="17"/>
      <c r="F42" s="132" t="s">
        <v>235</v>
      </c>
      <c r="G42" s="78">
        <v>100562</v>
      </c>
      <c r="H42" s="16"/>
      <c r="I42" s="138">
        <v>25</v>
      </c>
      <c r="J42" s="35"/>
      <c r="K42" s="35"/>
      <c r="L42" s="35"/>
      <c r="M42" s="31"/>
      <c r="N42" s="31"/>
      <c r="O42" s="31"/>
      <c r="P42" s="31"/>
      <c r="Q42" s="31">
        <v>25</v>
      </c>
      <c r="R42" s="31"/>
      <c r="S42" s="32"/>
      <c r="T42" s="32"/>
      <c r="U42" s="16"/>
      <c r="V42" s="16" t="s">
        <v>156</v>
      </c>
      <c r="W42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</row>
    <row r="43" spans="1:819" s="84" customFormat="1" ht="15" customHeight="1" x14ac:dyDescent="0.2">
      <c r="A43" s="22">
        <v>40</v>
      </c>
      <c r="B43" s="22"/>
      <c r="C43" s="23"/>
      <c r="D43" s="85" t="s">
        <v>148</v>
      </c>
      <c r="E43" s="86"/>
      <c r="F43" s="132" t="s">
        <v>226</v>
      </c>
      <c r="G43" s="135">
        <v>100563</v>
      </c>
      <c r="H43" s="140"/>
      <c r="I43" s="120">
        <v>252.14</v>
      </c>
      <c r="J43" s="35"/>
      <c r="K43" s="35"/>
      <c r="L43" s="35"/>
      <c r="M43" s="31"/>
      <c r="N43" s="31"/>
      <c r="O43" s="31"/>
      <c r="P43" s="31"/>
      <c r="Q43" s="122">
        <v>252.14</v>
      </c>
      <c r="R43" s="31"/>
      <c r="S43" s="32">
        <v>42.02</v>
      </c>
      <c r="T43" s="32"/>
      <c r="U43" s="16"/>
      <c r="V43" s="16" t="s">
        <v>157</v>
      </c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AEM43" s="85"/>
    </row>
    <row r="44" spans="1:819" ht="15" customHeight="1" x14ac:dyDescent="0.2">
      <c r="A44" s="22">
        <v>41</v>
      </c>
      <c r="B44" s="22"/>
      <c r="C44" s="23"/>
      <c r="D44" s="16" t="s">
        <v>147</v>
      </c>
      <c r="E44" s="17"/>
      <c r="F44" s="132" t="s">
        <v>225</v>
      </c>
      <c r="G44" s="131">
        <v>100564</v>
      </c>
      <c r="H44" s="16"/>
      <c r="I44" s="138">
        <v>201</v>
      </c>
      <c r="J44" s="35"/>
      <c r="K44" s="35"/>
      <c r="L44" s="35"/>
      <c r="M44" s="31"/>
      <c r="N44" s="31"/>
      <c r="O44" s="31"/>
      <c r="P44" s="31"/>
      <c r="Q44" s="31">
        <v>201</v>
      </c>
      <c r="R44" s="31"/>
      <c r="S44" s="32">
        <v>33.5</v>
      </c>
      <c r="T44" s="32"/>
      <c r="U44" s="16"/>
      <c r="V44" s="16" t="s">
        <v>158</v>
      </c>
      <c r="W44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</row>
    <row r="45" spans="1:819" ht="15" customHeight="1" x14ac:dyDescent="0.2">
      <c r="A45" s="22">
        <v>42</v>
      </c>
      <c r="B45" s="22"/>
      <c r="C45" s="23" t="s">
        <v>159</v>
      </c>
      <c r="D45" s="16" t="s">
        <v>160</v>
      </c>
      <c r="E45" s="17">
        <v>337</v>
      </c>
      <c r="F45" s="132" t="s">
        <v>224</v>
      </c>
      <c r="G45" s="131">
        <v>100565</v>
      </c>
      <c r="H45" s="16"/>
      <c r="I45" s="138">
        <v>36</v>
      </c>
      <c r="J45" s="35"/>
      <c r="K45" s="35"/>
      <c r="L45" s="35"/>
      <c r="M45" s="31"/>
      <c r="N45" s="31"/>
      <c r="O45" s="31"/>
      <c r="P45" s="31"/>
      <c r="Q45" s="31">
        <v>36</v>
      </c>
      <c r="R45" s="31"/>
      <c r="S45" s="32"/>
      <c r="T45" s="32"/>
      <c r="U45" s="16"/>
      <c r="V45" s="16" t="s">
        <v>180</v>
      </c>
      <c r="W4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</row>
    <row r="46" spans="1:819" ht="15" customHeight="1" x14ac:dyDescent="0.2">
      <c r="A46" s="22">
        <v>43</v>
      </c>
      <c r="B46" s="22"/>
      <c r="C46" s="23"/>
      <c r="D46" s="16" t="s">
        <v>67</v>
      </c>
      <c r="E46" s="17"/>
      <c r="F46" s="132" t="s">
        <v>221</v>
      </c>
      <c r="G46" s="131">
        <v>100566</v>
      </c>
      <c r="H46" s="16"/>
      <c r="I46" s="64">
        <v>208.93</v>
      </c>
      <c r="J46" s="35"/>
      <c r="K46" s="35"/>
      <c r="L46" s="35"/>
      <c r="M46" s="31">
        <v>208.93</v>
      </c>
      <c r="N46" s="31"/>
      <c r="O46" s="31"/>
      <c r="P46" s="31"/>
      <c r="Q46" s="31"/>
      <c r="R46" s="31"/>
      <c r="S46" s="32"/>
      <c r="T46" s="32"/>
      <c r="U46" s="16"/>
      <c r="V46" s="16" t="s">
        <v>181</v>
      </c>
      <c r="W46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</row>
    <row r="47" spans="1:819" ht="15" customHeight="1" x14ac:dyDescent="0.2">
      <c r="A47" s="22">
        <v>44</v>
      </c>
      <c r="B47" s="22"/>
      <c r="C47" s="23"/>
      <c r="D47" s="16" t="s">
        <v>161</v>
      </c>
      <c r="E47" s="17"/>
      <c r="F47" s="132" t="s">
        <v>222</v>
      </c>
      <c r="G47" s="131">
        <v>100567</v>
      </c>
      <c r="H47" s="16"/>
      <c r="I47" s="64">
        <v>32.020000000000003</v>
      </c>
      <c r="J47" s="35"/>
      <c r="K47" s="35"/>
      <c r="L47" s="35"/>
      <c r="M47" s="31"/>
      <c r="N47" s="31">
        <v>32.020000000000003</v>
      </c>
      <c r="O47" s="31"/>
      <c r="P47" s="31"/>
      <c r="Q47" s="31"/>
      <c r="R47" s="31"/>
      <c r="S47" s="32"/>
      <c r="T47" s="32"/>
      <c r="U47" s="16"/>
      <c r="V47" s="16" t="s">
        <v>131</v>
      </c>
      <c r="W47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</row>
    <row r="48" spans="1:819" ht="15" customHeight="1" x14ac:dyDescent="0.2">
      <c r="B48" s="22"/>
      <c r="C48" s="23"/>
      <c r="D48" s="16" t="s">
        <v>162</v>
      </c>
      <c r="E48" s="17"/>
      <c r="F48" s="132" t="s">
        <v>225</v>
      </c>
      <c r="G48" s="131">
        <v>100568</v>
      </c>
      <c r="H48" s="16"/>
      <c r="I48" s="64">
        <v>1634.22</v>
      </c>
      <c r="J48" s="28"/>
      <c r="K48" s="28"/>
      <c r="L48" s="28"/>
      <c r="M48" s="20"/>
      <c r="N48" s="20"/>
      <c r="O48" s="20"/>
      <c r="P48" s="20"/>
      <c r="Q48" s="20">
        <v>1634.22</v>
      </c>
      <c r="R48" s="20"/>
      <c r="S48" s="16">
        <v>272.37</v>
      </c>
      <c r="T48" s="16"/>
      <c r="U48" s="16"/>
      <c r="V48" s="16" t="s">
        <v>182</v>
      </c>
      <c r="W48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</row>
    <row r="49" spans="2:818" ht="15" customHeight="1" x14ac:dyDescent="0.2">
      <c r="B49" s="22"/>
      <c r="C49" s="23" t="s">
        <v>175</v>
      </c>
      <c r="D49" s="16" t="s">
        <v>176</v>
      </c>
      <c r="E49" s="17">
        <v>339</v>
      </c>
      <c r="F49" s="132" t="s">
        <v>237</v>
      </c>
      <c r="G49" s="131" t="s">
        <v>177</v>
      </c>
      <c r="H49" s="16">
        <v>5447.09</v>
      </c>
      <c r="I49" s="64"/>
      <c r="J49" s="28"/>
      <c r="K49" s="28">
        <v>5447.09</v>
      </c>
      <c r="L49" s="28"/>
      <c r="M49" s="20"/>
      <c r="N49" s="20"/>
      <c r="O49" s="20"/>
      <c r="P49" s="20"/>
      <c r="Q49" s="20"/>
      <c r="R49" s="20"/>
      <c r="S49" s="16"/>
      <c r="T49" s="16"/>
      <c r="U49" s="16"/>
      <c r="V49" s="16" t="s">
        <v>183</v>
      </c>
      <c r="W49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</row>
    <row r="50" spans="2:818" ht="15" customHeight="1" x14ac:dyDescent="0.2">
      <c r="B50" s="22"/>
      <c r="D50" s="2" t="s">
        <v>67</v>
      </c>
      <c r="E50" s="17"/>
      <c r="F50" s="133" t="s">
        <v>217</v>
      </c>
      <c r="G50" s="130">
        <v>100569</v>
      </c>
      <c r="H50" s="16"/>
      <c r="I50" s="62">
        <v>208.93</v>
      </c>
      <c r="J50" s="13"/>
      <c r="K50" s="28"/>
      <c r="L50" s="28"/>
      <c r="M50" s="20">
        <v>208.93</v>
      </c>
      <c r="N50" s="20"/>
      <c r="O50" s="20"/>
      <c r="P50" s="20"/>
      <c r="Q50" s="20"/>
      <c r="R50" s="20"/>
      <c r="T50" s="16"/>
      <c r="U50" s="16"/>
      <c r="V50" s="16" t="s">
        <v>188</v>
      </c>
      <c r="W50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</row>
    <row r="51" spans="2:818" ht="15" customHeight="1" x14ac:dyDescent="0.2">
      <c r="B51" s="22"/>
      <c r="C51" s="23" t="s">
        <v>178</v>
      </c>
      <c r="D51" s="16" t="s">
        <v>170</v>
      </c>
      <c r="E51" s="17"/>
      <c r="F51" s="132" t="s">
        <v>236</v>
      </c>
      <c r="G51" s="131" t="s">
        <v>179</v>
      </c>
      <c r="H51" s="16">
        <v>143</v>
      </c>
      <c r="I51" s="62"/>
      <c r="J51" s="13"/>
      <c r="K51" s="28">
        <v>143</v>
      </c>
      <c r="L51" s="28"/>
      <c r="M51" s="20"/>
      <c r="N51" s="20"/>
      <c r="O51" s="20"/>
      <c r="P51" s="20"/>
      <c r="Q51" s="20"/>
      <c r="R51" s="20"/>
      <c r="S51" s="16"/>
      <c r="T51" s="16"/>
      <c r="U51" s="16"/>
      <c r="V51" s="16" t="s">
        <v>189</v>
      </c>
      <c r="W51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</row>
    <row r="52" spans="2:818" ht="15" customHeight="1" x14ac:dyDescent="0.2">
      <c r="B52" s="22"/>
      <c r="C52" s="23" t="s">
        <v>185</v>
      </c>
      <c r="D52" s="16" t="s">
        <v>94</v>
      </c>
      <c r="E52" s="17"/>
      <c r="F52" s="132"/>
      <c r="G52" s="131" t="s">
        <v>186</v>
      </c>
      <c r="H52" s="16">
        <v>400</v>
      </c>
      <c r="I52" s="62"/>
      <c r="J52" s="13"/>
      <c r="K52" s="28">
        <v>400</v>
      </c>
      <c r="L52" s="28"/>
      <c r="M52" s="20"/>
      <c r="N52" s="20"/>
      <c r="O52" s="20"/>
      <c r="P52" s="20"/>
      <c r="Q52" s="20"/>
      <c r="R52" s="20"/>
      <c r="S52" s="16"/>
      <c r="T52" s="16"/>
      <c r="U52" s="16"/>
      <c r="V52" s="16" t="s">
        <v>187</v>
      </c>
      <c r="W52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</row>
    <row r="53" spans="2:818" ht="15" customHeight="1" x14ac:dyDescent="0.2">
      <c r="B53" s="22"/>
      <c r="C53" s="23" t="s">
        <v>190</v>
      </c>
      <c r="D53" s="16" t="s">
        <v>173</v>
      </c>
      <c r="E53" s="17">
        <v>341</v>
      </c>
      <c r="F53" s="132" t="s">
        <v>222</v>
      </c>
      <c r="G53" s="131">
        <v>1000570</v>
      </c>
      <c r="H53" s="16"/>
      <c r="I53" s="62">
        <v>8804.7800000000007</v>
      </c>
      <c r="J53" s="13"/>
      <c r="K53" s="28"/>
      <c r="L53" s="28"/>
      <c r="M53" s="20"/>
      <c r="N53" s="20"/>
      <c r="O53" s="20"/>
      <c r="P53" s="20"/>
      <c r="Q53" s="20">
        <v>8804.18</v>
      </c>
      <c r="R53" s="20"/>
      <c r="S53" s="16">
        <v>1467.46</v>
      </c>
      <c r="T53" s="16"/>
      <c r="U53" s="16"/>
      <c r="V53" s="16" t="s">
        <v>191</v>
      </c>
      <c r="W53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</row>
    <row r="54" spans="2:818" ht="15" customHeight="1" x14ac:dyDescent="0.2">
      <c r="B54" s="22"/>
      <c r="C54" s="23"/>
      <c r="D54" s="16" t="s">
        <v>67</v>
      </c>
      <c r="E54" s="17">
        <v>341</v>
      </c>
      <c r="F54" s="132" t="s">
        <v>221</v>
      </c>
      <c r="G54" s="131">
        <v>1000571</v>
      </c>
      <c r="H54" s="13"/>
      <c r="I54" s="62">
        <v>208.93</v>
      </c>
      <c r="J54" s="13"/>
      <c r="K54" s="28"/>
      <c r="L54" s="28"/>
      <c r="M54" s="20">
        <v>208.93</v>
      </c>
      <c r="N54" s="20"/>
      <c r="O54" s="20"/>
      <c r="P54" s="20"/>
      <c r="Q54" s="20"/>
      <c r="R54" s="20"/>
      <c r="S54" s="16"/>
      <c r="T54" s="16"/>
      <c r="U54" s="16"/>
      <c r="V54" s="16" t="s">
        <v>192</v>
      </c>
      <c r="W54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</row>
    <row r="55" spans="2:818" ht="15" customHeight="1" x14ac:dyDescent="0.2">
      <c r="B55" s="22"/>
      <c r="C55" s="128" t="s">
        <v>195</v>
      </c>
      <c r="D55" s="85" t="s">
        <v>196</v>
      </c>
      <c r="E55" s="17">
        <v>343</v>
      </c>
      <c r="F55" s="132" t="s">
        <v>236</v>
      </c>
      <c r="G55" s="130" t="s">
        <v>197</v>
      </c>
      <c r="H55" s="13">
        <v>2195.98</v>
      </c>
      <c r="I55" s="141"/>
      <c r="J55" s="13"/>
      <c r="K55" s="28">
        <v>2195.98</v>
      </c>
      <c r="L55" s="28"/>
      <c r="M55" s="20"/>
      <c r="N55" s="20"/>
      <c r="O55" s="20"/>
      <c r="P55" s="20"/>
      <c r="R55" s="20"/>
      <c r="T55" s="16">
        <v>2195.98</v>
      </c>
      <c r="U55" s="16"/>
      <c r="V55" s="16" t="s">
        <v>241</v>
      </c>
      <c r="W5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</row>
    <row r="56" spans="2:818" ht="15" customHeight="1" x14ac:dyDescent="0.2">
      <c r="B56" s="22"/>
      <c r="C56" s="23" t="s">
        <v>193</v>
      </c>
      <c r="D56" s="16" t="s">
        <v>194</v>
      </c>
      <c r="E56" s="17"/>
      <c r="F56" s="132" t="s">
        <v>240</v>
      </c>
      <c r="G56" s="131">
        <v>1000572</v>
      </c>
      <c r="H56" s="13"/>
      <c r="I56" s="62">
        <v>838.8</v>
      </c>
      <c r="J56" s="13"/>
      <c r="K56" s="28"/>
      <c r="L56" s="28"/>
      <c r="M56" s="20"/>
      <c r="N56" s="20"/>
      <c r="O56" s="20"/>
      <c r="P56" s="20"/>
      <c r="Q56" s="20">
        <v>838.8</v>
      </c>
      <c r="R56" s="20"/>
      <c r="S56" s="16">
        <v>139.80000000000001</v>
      </c>
      <c r="T56" s="16"/>
      <c r="U56" s="16"/>
      <c r="V56" s="16" t="s">
        <v>206</v>
      </c>
      <c r="W56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</row>
    <row r="57" spans="2:818" ht="15" customHeight="1" x14ac:dyDescent="0.2">
      <c r="B57" s="22"/>
      <c r="C57" s="23"/>
      <c r="D57" s="16" t="s">
        <v>69</v>
      </c>
      <c r="E57" s="17"/>
      <c r="F57" s="132" t="s">
        <v>237</v>
      </c>
      <c r="G57" s="131" t="s">
        <v>200</v>
      </c>
      <c r="H57" s="13">
        <v>400</v>
      </c>
      <c r="I57" s="62"/>
      <c r="J57" s="13"/>
      <c r="K57" s="28">
        <v>400</v>
      </c>
      <c r="L57" s="28"/>
      <c r="M57" s="20"/>
      <c r="N57" s="20"/>
      <c r="O57" s="20"/>
      <c r="P57" s="20"/>
      <c r="Q57" s="20"/>
      <c r="R57" s="20"/>
      <c r="S57" s="16"/>
      <c r="T57" s="16"/>
      <c r="U57" s="16"/>
      <c r="V57" s="16" t="s">
        <v>207</v>
      </c>
      <c r="W57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</row>
    <row r="58" spans="2:818" ht="15" customHeight="1" x14ac:dyDescent="0.2">
      <c r="B58" s="22"/>
      <c r="C58" s="23" t="s">
        <v>201</v>
      </c>
      <c r="D58" s="16" t="s">
        <v>196</v>
      </c>
      <c r="E58" s="17"/>
      <c r="F58" s="132"/>
      <c r="G58" s="131" t="s">
        <v>200</v>
      </c>
      <c r="H58" s="13">
        <v>139.80000000000001</v>
      </c>
      <c r="I58" s="62"/>
      <c r="J58" s="13"/>
      <c r="K58" s="28">
        <v>139.80000000000001</v>
      </c>
      <c r="L58" s="28"/>
      <c r="M58" s="20"/>
      <c r="N58" s="20"/>
      <c r="O58" s="20"/>
      <c r="P58" s="20"/>
      <c r="Q58" s="20"/>
      <c r="R58" s="20"/>
      <c r="S58" s="16"/>
      <c r="T58" s="16">
        <v>139.80000000000001</v>
      </c>
      <c r="U58" s="16"/>
      <c r="V58" s="16" t="s">
        <v>208</v>
      </c>
      <c r="W58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</row>
    <row r="59" spans="2:818" ht="15" customHeight="1" x14ac:dyDescent="0.2">
      <c r="B59" s="22"/>
      <c r="C59" s="23"/>
      <c r="D59" s="16" t="s">
        <v>203</v>
      </c>
      <c r="E59" s="17"/>
      <c r="F59" s="132" t="s">
        <v>233</v>
      </c>
      <c r="G59" s="131" t="s">
        <v>204</v>
      </c>
      <c r="H59" s="13"/>
      <c r="I59" s="62">
        <v>2.52</v>
      </c>
      <c r="J59" s="13"/>
      <c r="K59" s="28"/>
      <c r="L59" s="28"/>
      <c r="M59" s="20"/>
      <c r="N59" s="20"/>
      <c r="O59" s="20"/>
      <c r="P59" s="20"/>
      <c r="Q59" s="20">
        <v>2.52</v>
      </c>
      <c r="R59" s="20"/>
      <c r="S59" s="16"/>
      <c r="T59" s="16"/>
      <c r="U59" s="16"/>
      <c r="V59" s="16" t="s">
        <v>209</v>
      </c>
      <c r="W59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</row>
    <row r="60" spans="2:818" ht="15" customHeight="1" x14ac:dyDescent="0.2">
      <c r="B60" s="22"/>
      <c r="C60" s="23" t="s">
        <v>202</v>
      </c>
      <c r="D60" s="16" t="s">
        <v>67</v>
      </c>
      <c r="E60" s="17"/>
      <c r="F60" s="132" t="s">
        <v>238</v>
      </c>
      <c r="G60" s="131">
        <v>100573</v>
      </c>
      <c r="H60" s="13"/>
      <c r="I60" s="62">
        <v>208.93</v>
      </c>
      <c r="J60" s="13"/>
      <c r="K60" s="28"/>
      <c r="L60" s="28"/>
      <c r="M60" s="20">
        <v>208.93</v>
      </c>
      <c r="N60" s="20"/>
      <c r="O60" s="20"/>
      <c r="P60" s="20"/>
      <c r="Q60" s="20"/>
      <c r="R60" s="20"/>
      <c r="S60" s="16"/>
      <c r="T60" s="16"/>
      <c r="U60" s="16"/>
      <c r="V60" s="16" t="s">
        <v>210</v>
      </c>
      <c r="W60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</row>
    <row r="61" spans="2:818" ht="15" customHeight="1" x14ac:dyDescent="0.2">
      <c r="B61" s="22"/>
      <c r="C61" s="23"/>
      <c r="D61" s="16" t="s">
        <v>67</v>
      </c>
      <c r="E61" s="17"/>
      <c r="F61" s="132" t="s">
        <v>222</v>
      </c>
      <c r="G61" s="131">
        <v>100574</v>
      </c>
      <c r="H61" s="13"/>
      <c r="I61" s="62">
        <v>30.02</v>
      </c>
      <c r="J61" s="13"/>
      <c r="K61" s="28"/>
      <c r="L61" s="28"/>
      <c r="M61" s="20"/>
      <c r="N61" s="20">
        <v>30.02</v>
      </c>
      <c r="O61" s="20"/>
      <c r="P61" s="20"/>
      <c r="Q61" s="20"/>
      <c r="R61" s="20"/>
      <c r="S61" s="16"/>
      <c r="T61" s="16"/>
      <c r="U61" s="16"/>
      <c r="V61" s="16" t="s">
        <v>211</v>
      </c>
      <c r="W61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</row>
    <row r="62" spans="2:818" ht="15" customHeight="1" x14ac:dyDescent="0.2">
      <c r="B62" s="22"/>
      <c r="C62" s="23"/>
      <c r="D62" s="16" t="s">
        <v>213</v>
      </c>
      <c r="E62" s="17"/>
      <c r="F62" s="132" t="s">
        <v>239</v>
      </c>
      <c r="G62" s="131">
        <v>100575</v>
      </c>
      <c r="H62" s="13"/>
      <c r="I62" s="62">
        <v>36</v>
      </c>
      <c r="J62" s="13"/>
      <c r="K62" s="28"/>
      <c r="L62" s="28"/>
      <c r="M62" s="20"/>
      <c r="N62" s="20"/>
      <c r="O62" s="20"/>
      <c r="P62" s="20"/>
      <c r="Q62" s="20">
        <v>36</v>
      </c>
      <c r="R62" s="20"/>
      <c r="S62" s="16"/>
      <c r="T62" s="16"/>
      <c r="U62" s="16"/>
      <c r="V62" s="16" t="s">
        <v>212</v>
      </c>
      <c r="W62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  <c r="GX62" s="115"/>
      <c r="GY62" s="115"/>
      <c r="GZ62" s="115"/>
      <c r="HA62" s="115"/>
      <c r="HB62" s="115"/>
      <c r="HC62" s="115"/>
      <c r="HD62" s="115"/>
      <c r="HE62" s="115"/>
      <c r="HF62" s="115"/>
      <c r="HG62" s="115"/>
      <c r="HH62" s="115"/>
      <c r="HI62" s="115"/>
      <c r="HJ62" s="115"/>
      <c r="HK62" s="115"/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115"/>
      <c r="HX62" s="115"/>
      <c r="HY62" s="115"/>
      <c r="HZ62" s="115"/>
      <c r="IA62" s="115"/>
      <c r="IB62" s="115"/>
      <c r="IC62" s="115"/>
      <c r="ID62" s="115"/>
      <c r="IE62" s="115"/>
      <c r="IF62" s="115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</row>
    <row r="63" spans="2:818" ht="15" customHeight="1" x14ac:dyDescent="0.2">
      <c r="B63" s="22"/>
      <c r="C63" s="23"/>
      <c r="E63" s="17"/>
      <c r="F63" s="17"/>
      <c r="G63" s="130"/>
      <c r="H63" s="13"/>
      <c r="I63" s="62"/>
      <c r="J63" s="13"/>
      <c r="K63" s="28"/>
      <c r="L63" s="28"/>
      <c r="M63" s="20"/>
      <c r="N63" s="20"/>
      <c r="O63" s="20"/>
      <c r="P63" s="20"/>
      <c r="Q63" s="20"/>
      <c r="R63" s="20"/>
      <c r="S63" s="16"/>
      <c r="T63" s="16"/>
      <c r="U63" s="16"/>
      <c r="V63" s="16"/>
      <c r="W63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</row>
    <row r="64" spans="2:818" ht="15" customHeight="1" x14ac:dyDescent="0.2">
      <c r="B64" s="14"/>
      <c r="C64" s="15"/>
      <c r="D64" s="16"/>
      <c r="E64" s="17"/>
      <c r="F64" s="17"/>
      <c r="G64" s="131"/>
      <c r="H64" s="16"/>
      <c r="I64" s="64"/>
      <c r="J64" s="28"/>
      <c r="K64" s="28"/>
      <c r="L64" s="28"/>
      <c r="M64" s="20"/>
      <c r="N64" s="20"/>
      <c r="O64" s="20"/>
      <c r="P64" s="20"/>
      <c r="Q64" s="20"/>
      <c r="R64" s="20"/>
      <c r="S64" s="16"/>
      <c r="T64" s="16"/>
      <c r="U64" s="16"/>
      <c r="V64" s="16"/>
      <c r="W64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  <c r="HR64" s="115"/>
      <c r="HS64" s="115"/>
      <c r="HT64" s="115"/>
      <c r="HU64" s="115"/>
      <c r="HV64" s="115"/>
      <c r="HW64" s="115"/>
      <c r="HX64" s="115"/>
      <c r="HY64" s="115"/>
      <c r="HZ64" s="115"/>
      <c r="IA64" s="115"/>
      <c r="IB64" s="115"/>
      <c r="IC64" s="115"/>
      <c r="ID64" s="115"/>
      <c r="IE64" s="115"/>
      <c r="IF64" s="115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</row>
    <row r="65" spans="1:818" ht="15" customHeight="1" x14ac:dyDescent="0.2">
      <c r="A65" s="37"/>
      <c r="B65" s="37"/>
      <c r="C65" s="38"/>
      <c r="D65" s="39"/>
      <c r="E65" s="40"/>
      <c r="F65" s="40"/>
      <c r="G65" s="136"/>
      <c r="H65" s="39">
        <f t="shared" ref="H65:R65" si="0">SUM(H4:H64)</f>
        <v>13875.869999999999</v>
      </c>
      <c r="I65" s="39">
        <f t="shared" si="0"/>
        <v>17933.370000000003</v>
      </c>
      <c r="J65" s="41">
        <f t="shared" si="0"/>
        <v>4050</v>
      </c>
      <c r="K65" s="41">
        <f t="shared" si="0"/>
        <v>12775.869999999999</v>
      </c>
      <c r="L65" s="41">
        <f t="shared" si="0"/>
        <v>700</v>
      </c>
      <c r="M65" s="42">
        <f t="shared" si="0"/>
        <v>2507.17</v>
      </c>
      <c r="N65" s="42">
        <f t="shared" si="0"/>
        <v>133.29000000000002</v>
      </c>
      <c r="O65" s="42">
        <f t="shared" si="0"/>
        <v>530</v>
      </c>
      <c r="P65" s="42">
        <f t="shared" si="0"/>
        <v>331.21</v>
      </c>
      <c r="Q65" s="42">
        <f t="shared" si="0"/>
        <v>13464.18</v>
      </c>
      <c r="R65" s="42">
        <f t="shared" si="0"/>
        <v>966.92</v>
      </c>
      <c r="S65" s="39">
        <f>SUM(S3:S64)</f>
        <v>2335.7800000000002</v>
      </c>
      <c r="T65" s="39">
        <f>SUM(T3:T64)</f>
        <v>2335.7800000000002</v>
      </c>
      <c r="U65" s="39"/>
      <c r="V65" s="43">
        <f>T65-S65</f>
        <v>0</v>
      </c>
      <c r="W6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</row>
    <row r="66" spans="1:818" ht="15" customHeight="1" x14ac:dyDescent="0.2">
      <c r="A66" s="44" t="s">
        <v>243</v>
      </c>
      <c r="B66" s="44"/>
      <c r="C66" s="45" t="s">
        <v>242</v>
      </c>
      <c r="D66" s="46" t="s">
        <v>29</v>
      </c>
      <c r="E66" s="47" t="s">
        <v>30</v>
      </c>
      <c r="F66" s="47"/>
      <c r="G66" s="48"/>
      <c r="H66" s="46">
        <v>3987.94</v>
      </c>
      <c r="I66" s="46"/>
      <c r="J66" s="49" t="s">
        <v>31</v>
      </c>
      <c r="K66" s="49"/>
      <c r="L66" s="49">
        <f>SUM(J65:L65)</f>
        <v>17525.87</v>
      </c>
      <c r="M66" s="50"/>
      <c r="N66" s="50"/>
      <c r="O66" s="51"/>
      <c r="P66" s="51" t="s">
        <v>32</v>
      </c>
      <c r="Q66" s="51"/>
      <c r="R66" s="51">
        <f>SUM(M65:R65)</f>
        <v>17932.769999999997</v>
      </c>
      <c r="S66" s="46" t="s">
        <v>15</v>
      </c>
      <c r="T66" s="46" t="s">
        <v>16</v>
      </c>
      <c r="U66" s="46"/>
      <c r="V66" s="46" t="s">
        <v>33</v>
      </c>
      <c r="W66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  <c r="HR66" s="115"/>
      <c r="HS66" s="115"/>
      <c r="HT66" s="115"/>
      <c r="HU66" s="115"/>
      <c r="HV66" s="115"/>
      <c r="HW66" s="115"/>
      <c r="HX66" s="115"/>
      <c r="HY66" s="115"/>
      <c r="HZ66" s="115"/>
      <c r="IA66" s="115"/>
      <c r="IB66" s="115"/>
      <c r="IC66" s="115"/>
      <c r="ID66" s="115"/>
      <c r="IE66" s="115"/>
      <c r="IF66" s="115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</row>
    <row r="67" spans="1:818" ht="15" customHeight="1" x14ac:dyDescent="0.2">
      <c r="A67" s="14"/>
      <c r="B67" s="14"/>
      <c r="C67" s="15"/>
      <c r="D67" s="16"/>
      <c r="E67" s="52"/>
      <c r="F67" s="52"/>
      <c r="G67" s="5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54" t="s">
        <v>34</v>
      </c>
      <c r="W67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</row>
    <row r="68" spans="1:818" ht="15" customHeight="1" thickBot="1" x14ac:dyDescent="0.25">
      <c r="A68" s="14"/>
      <c r="B68" s="14"/>
      <c r="C68" s="15"/>
      <c r="D68" s="16"/>
      <c r="E68" s="52"/>
      <c r="F68" s="52"/>
      <c r="G68" s="53"/>
      <c r="H68" s="16">
        <f>SUM(L66+H66)</f>
        <v>21513.809999999998</v>
      </c>
      <c r="I68" s="16">
        <f>SUM(M65:R65)</f>
        <v>17932.769999999997</v>
      </c>
      <c r="J68" s="16"/>
      <c r="K68" s="16"/>
      <c r="L68" s="55"/>
      <c r="M68" s="55"/>
      <c r="N68" s="55"/>
      <c r="O68" s="55"/>
      <c r="P68" s="16"/>
      <c r="Q68" s="55"/>
      <c r="R68" s="55"/>
      <c r="S68" s="55"/>
      <c r="T68" s="55"/>
      <c r="U68" s="16"/>
      <c r="V68" s="56" t="s">
        <v>89</v>
      </c>
      <c r="W68" s="13">
        <f>H66+H67</f>
        <v>3987.94</v>
      </c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</row>
    <row r="69" spans="1:818" ht="15" customHeight="1" x14ac:dyDescent="0.2">
      <c r="A69" s="14" t="s">
        <v>244</v>
      </c>
      <c r="B69" s="14"/>
      <c r="C69" s="15"/>
      <c r="D69" s="16" t="s">
        <v>35</v>
      </c>
      <c r="E69" s="52" t="s">
        <v>30</v>
      </c>
      <c r="F69" s="52"/>
      <c r="G69" s="53"/>
      <c r="H69" s="16"/>
      <c r="I69" s="16">
        <f>H68-I68-I70</f>
        <v>3581.0400000000009</v>
      </c>
      <c r="J69" s="16"/>
      <c r="K69" s="57"/>
      <c r="L69" s="58" t="s">
        <v>36</v>
      </c>
      <c r="M69" s="59"/>
      <c r="N69" s="60"/>
      <c r="O69" s="61" t="s">
        <v>37</v>
      </c>
      <c r="P69" s="62"/>
      <c r="Q69" s="63" t="s">
        <v>38</v>
      </c>
      <c r="R69" s="60"/>
      <c r="S69" s="60"/>
      <c r="T69" s="61" t="s">
        <v>37</v>
      </c>
      <c r="U69" s="64"/>
      <c r="V69" s="65" t="s">
        <v>31</v>
      </c>
      <c r="W69" s="66">
        <f>L66</f>
        <v>17525.87</v>
      </c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</row>
    <row r="70" spans="1:818" ht="15" customHeight="1" x14ac:dyDescent="0.2">
      <c r="A70" s="14"/>
      <c r="B70" s="14"/>
      <c r="C70" s="15"/>
      <c r="D70" s="16"/>
      <c r="E70" s="52"/>
      <c r="F70" s="52"/>
      <c r="G70" s="53"/>
      <c r="H70" s="16"/>
      <c r="I70" s="16">
        <v>0</v>
      </c>
      <c r="J70" s="67">
        <f>I70+I69</f>
        <v>3581.0400000000009</v>
      </c>
      <c r="K70" s="68" t="s">
        <v>39</v>
      </c>
      <c r="L70" s="69" t="s">
        <v>40</v>
      </c>
      <c r="M70" s="16"/>
      <c r="N70" s="16"/>
      <c r="O70" s="70">
        <v>508.57</v>
      </c>
      <c r="P70" s="62"/>
      <c r="Q70" s="69" t="s">
        <v>41</v>
      </c>
      <c r="R70" s="16"/>
      <c r="S70" s="16"/>
      <c r="T70" s="71">
        <v>183.02</v>
      </c>
      <c r="U70" s="72"/>
      <c r="V70" s="73" t="s">
        <v>32</v>
      </c>
      <c r="W70" s="74">
        <f>R66</f>
        <v>17932.769999999997</v>
      </c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</row>
    <row r="71" spans="1:818" ht="15" customHeight="1" x14ac:dyDescent="0.2">
      <c r="A71" s="14"/>
      <c r="B71" s="14"/>
      <c r="C71" s="15"/>
      <c r="D71" s="16"/>
      <c r="E71" s="17"/>
      <c r="F71" s="17"/>
      <c r="G71" s="18"/>
      <c r="H71" s="16">
        <f>SUM(H68:H70)</f>
        <v>21513.809999999998</v>
      </c>
      <c r="I71" s="16">
        <f>SUM(I68:I70)</f>
        <v>21513.809999999998</v>
      </c>
      <c r="J71" s="16"/>
      <c r="K71" s="68" t="s">
        <v>42</v>
      </c>
      <c r="L71" s="69" t="s">
        <v>43</v>
      </c>
      <c r="M71" s="16"/>
      <c r="N71" s="16"/>
      <c r="O71" s="70">
        <v>700</v>
      </c>
      <c r="P71" s="62"/>
      <c r="Q71" s="69" t="s">
        <v>44</v>
      </c>
      <c r="R71" s="16"/>
      <c r="S71" s="16"/>
      <c r="T71" s="71">
        <v>0</v>
      </c>
      <c r="U71" s="75"/>
      <c r="V71" s="76" t="s">
        <v>45</v>
      </c>
      <c r="W71" s="77">
        <f>W68+W69-W70</f>
        <v>3581.0400000000009</v>
      </c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115"/>
      <c r="FG71" s="115"/>
      <c r="FH71" s="115"/>
      <c r="FI71" s="115"/>
      <c r="FJ71" s="115"/>
      <c r="FK71" s="115"/>
      <c r="FL71" s="115"/>
      <c r="FM71" s="115"/>
      <c r="FN71" s="115"/>
      <c r="FO71" s="115"/>
      <c r="FP71" s="115"/>
      <c r="FQ71" s="115"/>
      <c r="FR71" s="115"/>
      <c r="FS71" s="115"/>
      <c r="FT71" s="115"/>
      <c r="FU71" s="115"/>
      <c r="FV71" s="115"/>
      <c r="FW71" s="115"/>
      <c r="FX71" s="115"/>
      <c r="FY71" s="115"/>
      <c r="FZ71" s="115"/>
      <c r="GA71" s="115"/>
      <c r="GB71" s="115"/>
      <c r="GC71" s="115"/>
      <c r="GD71" s="115"/>
      <c r="GE71" s="115"/>
      <c r="GF71" s="115"/>
      <c r="GG71" s="115"/>
      <c r="GH71" s="115"/>
      <c r="GI71" s="115"/>
      <c r="GJ71" s="115"/>
      <c r="GK71" s="115"/>
      <c r="GL71" s="115"/>
      <c r="GM71" s="115"/>
      <c r="GN71" s="115"/>
      <c r="GO71" s="115"/>
      <c r="GP71" s="115"/>
      <c r="GQ71" s="115"/>
      <c r="GR71" s="115"/>
      <c r="GS71" s="115"/>
      <c r="GT71" s="115"/>
      <c r="GU71" s="115"/>
      <c r="GV71" s="115"/>
      <c r="GW71" s="115"/>
      <c r="GX71" s="115"/>
      <c r="GY71" s="115"/>
      <c r="GZ71" s="115"/>
      <c r="HA71" s="115"/>
      <c r="HB71" s="115"/>
      <c r="HC71" s="115"/>
      <c r="HD71" s="115"/>
      <c r="HE71" s="115"/>
      <c r="HF71" s="115"/>
      <c r="HG71" s="115"/>
      <c r="HH71" s="115"/>
      <c r="HI71" s="115"/>
      <c r="HJ71" s="115"/>
      <c r="HK71" s="115"/>
      <c r="HL71" s="115"/>
      <c r="HM71" s="115"/>
      <c r="HN71" s="115"/>
      <c r="HO71" s="115"/>
      <c r="HP71" s="115"/>
      <c r="HQ71" s="115"/>
      <c r="HR71" s="115"/>
      <c r="HS71" s="115"/>
      <c r="HT71" s="115"/>
      <c r="HU71" s="115"/>
      <c r="HV71" s="115"/>
      <c r="HW71" s="115"/>
      <c r="HX71" s="115"/>
      <c r="HY71" s="115"/>
      <c r="HZ71" s="115"/>
      <c r="IA71" s="115"/>
      <c r="IB71" s="115"/>
      <c r="IC71" s="115"/>
      <c r="ID71" s="115"/>
      <c r="IE71" s="115"/>
      <c r="IF71" s="115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</row>
    <row r="72" spans="1:818" s="25" customFormat="1" ht="15" customHeight="1" x14ac:dyDescent="0.2">
      <c r="A72" s="15"/>
      <c r="B72" s="15"/>
      <c r="C72" s="15"/>
      <c r="D72" s="15"/>
      <c r="E72" s="34"/>
      <c r="F72" s="34"/>
      <c r="G72" s="15"/>
      <c r="H72" s="15"/>
      <c r="I72" s="15"/>
      <c r="J72" s="15"/>
      <c r="K72" s="78"/>
      <c r="L72" s="69" t="s">
        <v>46</v>
      </c>
      <c r="M72" s="16"/>
      <c r="N72" s="16"/>
      <c r="O72" s="70">
        <v>966.92</v>
      </c>
      <c r="P72" s="79"/>
      <c r="Q72" s="69" t="s">
        <v>47</v>
      </c>
      <c r="R72" s="16"/>
      <c r="S72" s="16"/>
      <c r="T72" s="71">
        <v>0</v>
      </c>
      <c r="U72" s="80"/>
      <c r="V72" s="56" t="s">
        <v>48</v>
      </c>
      <c r="W72" s="13">
        <f>T73</f>
        <v>183.02</v>
      </c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X72" s="115"/>
      <c r="FY72" s="115"/>
      <c r="FZ72" s="115"/>
      <c r="GA72" s="115"/>
      <c r="GB72" s="115"/>
      <c r="GC72" s="115"/>
      <c r="GD72" s="115"/>
      <c r="GE72" s="115"/>
      <c r="GF72" s="115"/>
      <c r="GG72" s="115"/>
      <c r="GH72" s="115"/>
      <c r="GI72" s="115"/>
      <c r="GJ72" s="115"/>
      <c r="GK72" s="115"/>
      <c r="GL72" s="115"/>
      <c r="GM72" s="115"/>
      <c r="GN72" s="115"/>
      <c r="GO72" s="115"/>
      <c r="GP72" s="115"/>
      <c r="GQ72" s="115"/>
      <c r="GR72" s="115"/>
      <c r="GS72" s="115"/>
      <c r="GT72" s="115"/>
      <c r="GU72" s="115"/>
      <c r="GV72" s="115"/>
      <c r="GW72" s="115"/>
      <c r="GX72" s="115"/>
      <c r="GY72" s="115"/>
      <c r="GZ72" s="115"/>
      <c r="HA72" s="115"/>
      <c r="HB72" s="115"/>
      <c r="HC72" s="115"/>
      <c r="HD72" s="115"/>
      <c r="HE72" s="115"/>
      <c r="HF72" s="115"/>
      <c r="HG72" s="115"/>
      <c r="HH72" s="115"/>
      <c r="HI72" s="115"/>
      <c r="HJ72" s="115"/>
      <c r="HK72" s="115"/>
      <c r="HL72" s="115"/>
      <c r="HM72" s="115"/>
      <c r="HN72" s="115"/>
      <c r="HO72" s="115"/>
      <c r="HP72" s="115"/>
      <c r="HQ72" s="115"/>
      <c r="HR72" s="115"/>
      <c r="HS72" s="115"/>
      <c r="HT72" s="115"/>
      <c r="HU72" s="115"/>
      <c r="HV72" s="115"/>
      <c r="HW72" s="115"/>
      <c r="HX72" s="115"/>
      <c r="HY72" s="115"/>
      <c r="HZ72" s="115"/>
      <c r="IA72" s="115"/>
      <c r="IB72" s="115"/>
      <c r="IC72" s="115"/>
      <c r="ID72" s="115"/>
      <c r="IE72" s="115"/>
      <c r="IF72" s="115"/>
      <c r="IG72" s="113"/>
    </row>
    <row r="73" spans="1:818" s="13" customFormat="1" ht="15" customHeight="1" thickBot="1" x14ac:dyDescent="0.25">
      <c r="A73" s="14"/>
      <c r="B73" s="14"/>
      <c r="C73" s="15"/>
      <c r="D73" s="16"/>
      <c r="E73" s="17"/>
      <c r="F73" s="17"/>
      <c r="G73" s="18"/>
      <c r="H73" s="16"/>
      <c r="I73" s="16"/>
      <c r="J73" s="16"/>
      <c r="K73" s="57"/>
      <c r="L73" s="81" t="s">
        <v>49</v>
      </c>
      <c r="M73" s="39"/>
      <c r="N73" s="39"/>
      <c r="O73" s="82">
        <f>O70+O71-O72</f>
        <v>241.64999999999998</v>
      </c>
      <c r="P73" s="62"/>
      <c r="Q73" s="81" t="s">
        <v>50</v>
      </c>
      <c r="R73" s="39"/>
      <c r="S73" s="39"/>
      <c r="T73" s="82">
        <f>T70+T71-T72</f>
        <v>183.02</v>
      </c>
      <c r="U73" s="64"/>
      <c r="V73" s="56" t="s">
        <v>51</v>
      </c>
      <c r="W73" s="13">
        <f>O73</f>
        <v>241.64999999999998</v>
      </c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4"/>
      <c r="CM73" s="114"/>
      <c r="CN73" s="114"/>
      <c r="CO73" s="114"/>
      <c r="CP73" s="114"/>
      <c r="CQ73" s="114"/>
      <c r="CR73" s="114"/>
      <c r="CS73" s="114"/>
      <c r="CT73" s="114"/>
      <c r="CU73" s="114"/>
      <c r="CV73" s="114"/>
      <c r="CW73" s="114"/>
      <c r="CX73" s="114"/>
      <c r="CY73" s="114"/>
      <c r="CZ73" s="114"/>
      <c r="DA73" s="114"/>
      <c r="DB73" s="114"/>
      <c r="DC73" s="114"/>
      <c r="DD73" s="114"/>
      <c r="DE73" s="114"/>
      <c r="DF73" s="114"/>
      <c r="DG73" s="114"/>
      <c r="DH73" s="114"/>
      <c r="DI73" s="114"/>
      <c r="DJ73" s="114"/>
      <c r="DK73" s="114"/>
      <c r="DL73" s="114"/>
      <c r="DM73" s="114"/>
      <c r="DN73" s="114"/>
      <c r="DO73" s="114"/>
      <c r="DP73" s="114"/>
      <c r="DQ73" s="114"/>
      <c r="DR73" s="114"/>
      <c r="DS73" s="114"/>
      <c r="DT73" s="114"/>
      <c r="DU73" s="114"/>
      <c r="DV73" s="114"/>
      <c r="DW73" s="114"/>
      <c r="DX73" s="114"/>
      <c r="DY73" s="114"/>
      <c r="DZ73" s="114"/>
      <c r="EA73" s="114"/>
      <c r="EB73" s="114"/>
      <c r="EC73" s="114"/>
      <c r="ED73" s="114"/>
      <c r="EE73" s="114"/>
      <c r="EF73" s="114"/>
      <c r="EG73" s="114"/>
      <c r="EH73" s="114"/>
      <c r="EI73" s="114"/>
      <c r="EJ73" s="114"/>
      <c r="EK73" s="114"/>
      <c r="EL73" s="114"/>
      <c r="EM73" s="114"/>
      <c r="EN73" s="114"/>
      <c r="EO73" s="114"/>
      <c r="EP73" s="114"/>
      <c r="EQ73" s="114"/>
      <c r="ER73" s="114"/>
      <c r="ES73" s="114"/>
      <c r="ET73" s="114"/>
      <c r="EU73" s="114"/>
      <c r="EV73" s="114"/>
      <c r="EW73" s="114"/>
      <c r="EX73" s="114"/>
      <c r="EY73" s="114"/>
      <c r="EZ73" s="114"/>
      <c r="FA73" s="114"/>
      <c r="FB73" s="114"/>
      <c r="FC73" s="114"/>
      <c r="FD73" s="114"/>
      <c r="FE73" s="114"/>
      <c r="FF73" s="114"/>
      <c r="FG73" s="114"/>
      <c r="FH73" s="114"/>
      <c r="FI73" s="114"/>
      <c r="FJ73" s="114"/>
      <c r="FK73" s="114"/>
      <c r="FL73" s="114"/>
      <c r="FM73" s="114"/>
      <c r="FN73" s="114"/>
      <c r="FO73" s="114"/>
      <c r="FP73" s="114"/>
      <c r="FQ73" s="114"/>
      <c r="FR73" s="114"/>
      <c r="FS73" s="114"/>
      <c r="FT73" s="114"/>
      <c r="FU73" s="114"/>
      <c r="FV73" s="114"/>
      <c r="FW73" s="114"/>
      <c r="FX73" s="114"/>
      <c r="FY73" s="114"/>
      <c r="FZ73" s="114"/>
      <c r="GA73" s="114"/>
      <c r="GB73" s="114"/>
      <c r="GC73" s="114"/>
      <c r="GD73" s="114"/>
      <c r="GE73" s="114"/>
      <c r="GF73" s="114"/>
      <c r="GG73" s="114"/>
      <c r="GH73" s="114"/>
      <c r="GI73" s="114"/>
      <c r="GJ73" s="114"/>
      <c r="GK73" s="114"/>
      <c r="GL73" s="114"/>
      <c r="GM73" s="114"/>
      <c r="GN73" s="114"/>
      <c r="GO73" s="114"/>
      <c r="GP73" s="114"/>
      <c r="GQ73" s="114"/>
      <c r="GR73" s="114"/>
      <c r="GS73" s="114"/>
      <c r="GT73" s="114"/>
      <c r="GU73" s="114"/>
      <c r="GV73" s="114"/>
      <c r="GW73" s="114"/>
      <c r="GX73" s="114"/>
      <c r="GY73" s="114"/>
      <c r="GZ73" s="114"/>
      <c r="HA73" s="114"/>
      <c r="HB73" s="114"/>
      <c r="HC73" s="114"/>
      <c r="HD73" s="114"/>
      <c r="HE73" s="114"/>
      <c r="HF73" s="114"/>
      <c r="HG73" s="114"/>
      <c r="HH73" s="114"/>
      <c r="HI73" s="114"/>
      <c r="HJ73" s="114"/>
      <c r="HK73" s="114"/>
      <c r="HL73" s="114"/>
      <c r="HM73" s="114"/>
      <c r="HN73" s="114"/>
      <c r="HO73" s="114"/>
      <c r="HP73" s="114"/>
      <c r="HQ73" s="114"/>
      <c r="HR73" s="114"/>
      <c r="HS73" s="114"/>
      <c r="HT73" s="114"/>
      <c r="HU73" s="114"/>
      <c r="HV73" s="114"/>
      <c r="HW73" s="114"/>
      <c r="HX73" s="114"/>
      <c r="HY73" s="114"/>
      <c r="HZ73" s="114"/>
      <c r="IA73" s="114"/>
      <c r="IB73" s="114"/>
      <c r="IC73" s="114"/>
      <c r="ID73" s="114"/>
      <c r="IE73" s="114"/>
      <c r="IF73" s="114"/>
    </row>
    <row r="74" spans="1:818" ht="15" customHeight="1" x14ac:dyDescent="0.2">
      <c r="A74" s="83"/>
      <c r="B74" s="83"/>
      <c r="C74" s="84"/>
      <c r="D74" s="85"/>
      <c r="E74" s="86"/>
      <c r="F74" s="86"/>
      <c r="G74" s="87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8"/>
      <c r="W74" s="142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</row>
    <row r="75" spans="1:818" ht="15" customHeight="1" x14ac:dyDescent="0.2">
      <c r="A75" s="83"/>
      <c r="B75" s="83"/>
      <c r="C75" s="84"/>
      <c r="D75" s="85"/>
      <c r="E75" s="86"/>
      <c r="F75" s="86"/>
      <c r="G75" s="87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8" t="s">
        <v>109</v>
      </c>
      <c r="W75" s="142">
        <v>940.83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</row>
    <row r="76" spans="1:818" ht="15" customHeight="1" thickBot="1" x14ac:dyDescent="0.25">
      <c r="A76" s="83"/>
      <c r="B76" s="83"/>
      <c r="C76" s="84"/>
      <c r="D76" s="85"/>
      <c r="E76" s="86"/>
      <c r="F76" s="86"/>
      <c r="G76" s="87"/>
      <c r="H76" s="85"/>
      <c r="I76" s="85"/>
      <c r="J76" s="85"/>
      <c r="K76" s="85"/>
      <c r="L76" s="89"/>
      <c r="M76" s="85"/>
      <c r="N76" s="85"/>
      <c r="O76" s="89"/>
      <c r="P76" s="85"/>
      <c r="Q76" s="85"/>
      <c r="R76" s="85"/>
      <c r="S76" s="85"/>
      <c r="T76" s="85"/>
      <c r="U76" s="85"/>
      <c r="V76" s="90" t="s">
        <v>52</v>
      </c>
      <c r="W76" s="143">
        <f>W71-W72-W73-W74-W75</f>
        <v>2215.5400000000009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</row>
    <row r="77" spans="1:818" ht="15" customHeight="1" thickTop="1" x14ac:dyDescent="0.2">
      <c r="A77" s="85"/>
      <c r="B77" s="85"/>
      <c r="C77" s="84"/>
      <c r="D77" s="85"/>
      <c r="E77" s="84"/>
      <c r="F77" s="84"/>
      <c r="G77" s="86"/>
      <c r="H77" s="87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91"/>
      <c r="U77" s="91"/>
      <c r="V77" s="85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</row>
    <row r="78" spans="1:818" s="96" customFormat="1" ht="15" customHeight="1" x14ac:dyDescent="0.25">
      <c r="A78" s="92"/>
      <c r="B78" s="92"/>
      <c r="C78" s="93" t="s">
        <v>53</v>
      </c>
      <c r="D78" s="94"/>
      <c r="E78" s="84"/>
      <c r="F78" s="84"/>
      <c r="G78" s="95"/>
      <c r="H78" s="94"/>
      <c r="I78" s="94"/>
      <c r="J78" s="94"/>
      <c r="K78" s="94"/>
      <c r="L78" s="94"/>
      <c r="M78" s="94" t="s">
        <v>53</v>
      </c>
      <c r="N78" s="94"/>
      <c r="O78" s="94"/>
      <c r="P78" s="94"/>
      <c r="Q78" s="94"/>
      <c r="R78" s="94"/>
      <c r="S78" s="94"/>
      <c r="T78" s="94"/>
      <c r="U78" s="94"/>
      <c r="V78" s="94"/>
    </row>
    <row r="79" spans="1:818" ht="23.25" customHeight="1" x14ac:dyDescent="0.25">
      <c r="A79" s="92"/>
      <c r="B79" s="92"/>
      <c r="C79" s="93" t="s">
        <v>54</v>
      </c>
      <c r="D79" s="94" t="s">
        <v>55</v>
      </c>
      <c r="E79" s="84"/>
      <c r="F79" s="84"/>
      <c r="G79" s="95"/>
      <c r="H79" s="97"/>
      <c r="I79" s="98" t="s">
        <v>1</v>
      </c>
      <c r="J79" s="94" t="s">
        <v>56</v>
      </c>
      <c r="K79" s="94"/>
      <c r="L79" s="94"/>
      <c r="M79" s="94" t="s">
        <v>57</v>
      </c>
      <c r="N79" s="94" t="s">
        <v>55</v>
      </c>
      <c r="O79" s="94"/>
      <c r="P79" s="94"/>
      <c r="Q79" s="94"/>
      <c r="R79" s="94"/>
      <c r="S79" s="94"/>
      <c r="T79" s="94"/>
      <c r="U79" s="98" t="s">
        <v>1</v>
      </c>
      <c r="V79" s="94" t="s">
        <v>56</v>
      </c>
      <c r="W79" s="99"/>
    </row>
  </sheetData>
  <phoneticPr fontId="26" type="noConversion"/>
  <printOptions headings="1"/>
  <pageMargins left="0.19685039370078741" right="0.19685039370078741" top="0.59055118110236227" bottom="0.19685039370078741" header="0" footer="0.19685039370078741"/>
  <pageSetup paperSize="9" scale="44" firstPageNumber="0" orientation="landscape" horizontalDpi="0" verticalDpi="0" r:id="rId1"/>
  <headerFooter>
    <oddHeader>&amp;C&amp;16Milton Damerel Parish Council Receipts and Payments Account for Year Ending 31st March 2020</oddHeader>
    <oddFooter>&amp;RPrinted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0"/>
  <sheetViews>
    <sheetView topLeftCell="A163" zoomScaleNormal="100" workbookViewId="0">
      <selection activeCell="C171" sqref="C171:D171"/>
    </sheetView>
  </sheetViews>
  <sheetFormatPr defaultRowHeight="12.75" x14ac:dyDescent="0.2"/>
  <cols>
    <col min="1" max="1" width="8.28515625"/>
    <col min="2" max="2" width="9.28515625" style="100"/>
    <col min="3" max="3" width="12.42578125" style="100"/>
    <col min="4" max="11" width="9.28515625" style="100"/>
    <col min="12" max="12" width="6.42578125" style="100"/>
    <col min="13" max="13" width="8.28515625" style="100"/>
    <col min="14" max="1025" width="10.28515625"/>
  </cols>
  <sheetData>
    <row r="1" spans="1:13" x14ac:dyDescent="0.2">
      <c r="A1" s="101" t="s">
        <v>60</v>
      </c>
      <c r="B1" s="101"/>
      <c r="C1" s="101"/>
      <c r="D1"/>
      <c r="F1"/>
      <c r="H1" s="101"/>
      <c r="I1" s="101"/>
      <c r="J1" s="101"/>
      <c r="K1"/>
      <c r="M1"/>
    </row>
    <row r="2" spans="1:13" x14ac:dyDescent="0.2">
      <c r="B2"/>
      <c r="C2"/>
      <c r="D2"/>
      <c r="F2"/>
      <c r="H2"/>
      <c r="I2"/>
      <c r="J2"/>
      <c r="K2"/>
      <c r="M2"/>
    </row>
    <row r="3" spans="1:13" x14ac:dyDescent="0.2">
      <c r="A3" t="s">
        <v>61</v>
      </c>
      <c r="B3"/>
      <c r="C3"/>
      <c r="D3"/>
      <c r="F3" s="102">
        <v>3987.94</v>
      </c>
      <c r="H3"/>
      <c r="I3"/>
      <c r="J3"/>
      <c r="K3"/>
      <c r="M3" s="102"/>
    </row>
    <row r="4" spans="1:13" x14ac:dyDescent="0.2">
      <c r="B4"/>
      <c r="C4"/>
      <c r="D4"/>
      <c r="F4" s="102"/>
      <c r="H4"/>
      <c r="I4"/>
      <c r="J4"/>
      <c r="K4"/>
      <c r="M4" s="102"/>
    </row>
    <row r="5" spans="1:13" x14ac:dyDescent="0.2">
      <c r="A5" t="s">
        <v>58</v>
      </c>
      <c r="B5"/>
      <c r="C5"/>
      <c r="D5"/>
      <c r="F5" s="102"/>
      <c r="H5"/>
      <c r="I5"/>
      <c r="J5"/>
      <c r="K5"/>
      <c r="M5" s="102"/>
    </row>
    <row r="6" spans="1:13" x14ac:dyDescent="0.2">
      <c r="B6"/>
      <c r="C6"/>
      <c r="D6"/>
      <c r="F6" s="102"/>
      <c r="H6"/>
      <c r="I6"/>
      <c r="J6"/>
      <c r="K6"/>
      <c r="M6" s="102"/>
    </row>
    <row r="7" spans="1:13" x14ac:dyDescent="0.2">
      <c r="B7"/>
      <c r="C7"/>
      <c r="D7"/>
      <c r="F7" s="102"/>
      <c r="H7"/>
      <c r="I7"/>
      <c r="J7"/>
      <c r="K7"/>
      <c r="M7" s="102"/>
    </row>
    <row r="8" spans="1:13" x14ac:dyDescent="0.2">
      <c r="B8"/>
      <c r="C8"/>
      <c r="D8"/>
      <c r="F8" s="102"/>
      <c r="H8"/>
      <c r="I8"/>
      <c r="J8"/>
      <c r="K8"/>
      <c r="M8" s="102"/>
    </row>
    <row r="9" spans="1:13" x14ac:dyDescent="0.2">
      <c r="B9"/>
      <c r="C9"/>
      <c r="D9"/>
      <c r="F9" s="102"/>
      <c r="H9"/>
      <c r="I9"/>
      <c r="J9"/>
      <c r="K9"/>
      <c r="M9" s="102"/>
    </row>
    <row r="10" spans="1:13" x14ac:dyDescent="0.2">
      <c r="B10"/>
      <c r="C10"/>
      <c r="D10" s="104">
        <f>D5+D6+D7+D8+D9</f>
        <v>0</v>
      </c>
      <c r="F10" s="102"/>
      <c r="H10"/>
      <c r="I10"/>
      <c r="J10"/>
      <c r="K10" s="115"/>
      <c r="L10" s="116"/>
      <c r="M10" s="117"/>
    </row>
    <row r="11" spans="1:13" ht="13.5" thickBot="1" x14ac:dyDescent="0.25">
      <c r="A11" t="s">
        <v>59</v>
      </c>
      <c r="B11"/>
      <c r="C11"/>
      <c r="D11"/>
      <c r="F11" s="106">
        <f>F3-D10</f>
        <v>3987.94</v>
      </c>
      <c r="H11"/>
      <c r="I11"/>
      <c r="J11"/>
      <c r="K11" s="115"/>
      <c r="L11" s="116"/>
      <c r="M11" s="118"/>
    </row>
    <row r="12" spans="1:13" ht="13.5" thickTop="1" x14ac:dyDescent="0.2">
      <c r="B12"/>
      <c r="C12"/>
      <c r="D12"/>
      <c r="F12"/>
      <c r="H12"/>
      <c r="I12" s="105"/>
      <c r="J12" s="103"/>
      <c r="K12"/>
      <c r="M12"/>
    </row>
    <row r="13" spans="1:13" x14ac:dyDescent="0.2">
      <c r="B13"/>
      <c r="C13"/>
      <c r="D13"/>
      <c r="F13"/>
      <c r="H13"/>
      <c r="I13"/>
      <c r="J13" s="103"/>
      <c r="K13"/>
      <c r="M13"/>
    </row>
    <row r="14" spans="1:13" x14ac:dyDescent="0.2">
      <c r="B14"/>
      <c r="C14"/>
      <c r="D14"/>
      <c r="F14"/>
      <c r="H14"/>
      <c r="I14" s="107"/>
      <c r="J14" s="108"/>
      <c r="K14"/>
      <c r="M14" s="108"/>
    </row>
    <row r="15" spans="1:13" x14ac:dyDescent="0.2">
      <c r="A15" s="101" t="s">
        <v>71</v>
      </c>
      <c r="B15" s="101"/>
      <c r="C15" s="101"/>
      <c r="D15"/>
      <c r="F15"/>
    </row>
    <row r="16" spans="1:13" x14ac:dyDescent="0.2">
      <c r="B16"/>
      <c r="C16"/>
      <c r="D16"/>
      <c r="F16"/>
    </row>
    <row r="17" spans="1:11" x14ac:dyDescent="0.2">
      <c r="A17" t="s">
        <v>72</v>
      </c>
      <c r="B17"/>
      <c r="C17"/>
      <c r="D17"/>
      <c r="F17" s="102">
        <v>5804.01</v>
      </c>
    </row>
    <row r="18" spans="1:11" x14ac:dyDescent="0.2">
      <c r="B18"/>
      <c r="C18"/>
      <c r="D18"/>
      <c r="F18" s="102"/>
    </row>
    <row r="19" spans="1:11" x14ac:dyDescent="0.2">
      <c r="A19" t="s">
        <v>58</v>
      </c>
      <c r="B19"/>
      <c r="C19"/>
      <c r="D19"/>
      <c r="F19" s="102"/>
    </row>
    <row r="20" spans="1:11" x14ac:dyDescent="0.2">
      <c r="B20"/>
      <c r="C20">
        <v>100530</v>
      </c>
      <c r="D20" s="102">
        <v>36</v>
      </c>
      <c r="F20" s="102"/>
    </row>
    <row r="21" spans="1:11" x14ac:dyDescent="0.2">
      <c r="B21"/>
      <c r="C21">
        <v>100531</v>
      </c>
      <c r="D21">
        <v>103.52</v>
      </c>
      <c r="F21" s="102"/>
    </row>
    <row r="22" spans="1:11" x14ac:dyDescent="0.2">
      <c r="B22"/>
      <c r="C22"/>
      <c r="D22"/>
      <c r="F22" s="102"/>
    </row>
    <row r="23" spans="1:11" x14ac:dyDescent="0.2">
      <c r="B23"/>
      <c r="C23"/>
      <c r="D23"/>
      <c r="F23" s="102"/>
    </row>
    <row r="24" spans="1:11" x14ac:dyDescent="0.2">
      <c r="B24"/>
      <c r="C24"/>
      <c r="D24" s="104">
        <f>D19+D20+D21+D22+D23</f>
        <v>139.51999999999998</v>
      </c>
      <c r="F24" s="102"/>
    </row>
    <row r="25" spans="1:11" ht="13.5" thickBot="1" x14ac:dyDescent="0.25">
      <c r="A25" t="s">
        <v>59</v>
      </c>
      <c r="B25"/>
      <c r="C25"/>
      <c r="D25"/>
      <c r="F25" s="106">
        <f>F17-D24</f>
        <v>5664.49</v>
      </c>
    </row>
    <row r="26" spans="1:11" ht="13.5" thickTop="1" x14ac:dyDescent="0.2">
      <c r="B26"/>
      <c r="C26"/>
      <c r="D26"/>
      <c r="F26"/>
      <c r="H26"/>
      <c r="I26"/>
      <c r="J26"/>
      <c r="K26"/>
    </row>
    <row r="27" spans="1:11" x14ac:dyDescent="0.2">
      <c r="B27"/>
      <c r="C27"/>
      <c r="D27"/>
      <c r="F27"/>
      <c r="H27"/>
      <c r="I27"/>
      <c r="J27"/>
      <c r="K27"/>
    </row>
    <row r="28" spans="1:11" x14ac:dyDescent="0.2">
      <c r="A28" s="101"/>
      <c r="B28" s="101"/>
      <c r="C28" s="101"/>
      <c r="D28"/>
      <c r="F28"/>
      <c r="H28"/>
      <c r="I28"/>
      <c r="J28"/>
      <c r="K28"/>
    </row>
    <row r="29" spans="1:11" x14ac:dyDescent="0.2">
      <c r="A29" s="101" t="s">
        <v>79</v>
      </c>
      <c r="B29" s="101"/>
      <c r="C29" s="101"/>
      <c r="D29"/>
      <c r="F29"/>
      <c r="H29"/>
      <c r="I29"/>
      <c r="J29"/>
      <c r="K29"/>
    </row>
    <row r="30" spans="1:11" x14ac:dyDescent="0.2">
      <c r="B30"/>
      <c r="C30"/>
      <c r="D30"/>
      <c r="F30"/>
      <c r="H30"/>
      <c r="I30"/>
      <c r="J30"/>
      <c r="K30"/>
    </row>
    <row r="31" spans="1:11" x14ac:dyDescent="0.2">
      <c r="A31" t="s">
        <v>80</v>
      </c>
      <c r="B31"/>
      <c r="C31"/>
      <c r="D31"/>
      <c r="F31" s="102">
        <v>5222.97</v>
      </c>
      <c r="H31"/>
      <c r="I31"/>
      <c r="J31"/>
      <c r="K31"/>
    </row>
    <row r="32" spans="1:11" x14ac:dyDescent="0.2">
      <c r="B32"/>
      <c r="C32"/>
      <c r="D32"/>
      <c r="F32" s="102"/>
      <c r="H32"/>
      <c r="I32"/>
      <c r="J32"/>
      <c r="K32"/>
    </row>
    <row r="33" spans="1:11" x14ac:dyDescent="0.2">
      <c r="A33" t="s">
        <v>58</v>
      </c>
      <c r="B33"/>
      <c r="C33"/>
      <c r="D33"/>
      <c r="F33" s="102"/>
      <c r="H33"/>
      <c r="I33"/>
      <c r="J33"/>
      <c r="K33"/>
    </row>
    <row r="34" spans="1:11" x14ac:dyDescent="0.2">
      <c r="B34"/>
      <c r="C34"/>
      <c r="D34" s="102"/>
      <c r="F34" s="102"/>
      <c r="H34"/>
      <c r="I34"/>
      <c r="J34"/>
      <c r="K34"/>
    </row>
    <row r="35" spans="1:11" x14ac:dyDescent="0.2">
      <c r="B35"/>
      <c r="C35"/>
      <c r="D35"/>
      <c r="F35" s="102"/>
      <c r="H35"/>
      <c r="I35"/>
      <c r="J35"/>
      <c r="K35"/>
    </row>
    <row r="36" spans="1:11" x14ac:dyDescent="0.2">
      <c r="B36"/>
      <c r="C36"/>
      <c r="D36"/>
      <c r="F36" s="102"/>
      <c r="H36"/>
      <c r="I36"/>
      <c r="J36"/>
      <c r="K36"/>
    </row>
    <row r="37" spans="1:11" x14ac:dyDescent="0.2">
      <c r="B37"/>
      <c r="C37"/>
      <c r="D37"/>
      <c r="F37" s="102"/>
      <c r="H37"/>
      <c r="I37"/>
      <c r="J37"/>
      <c r="K37"/>
    </row>
    <row r="38" spans="1:11" x14ac:dyDescent="0.2">
      <c r="B38"/>
      <c r="C38"/>
      <c r="D38" s="104">
        <f>D33+D34+D35+D36+D37</f>
        <v>0</v>
      </c>
      <c r="F38" s="102"/>
      <c r="H38"/>
      <c r="I38"/>
      <c r="J38"/>
      <c r="K38"/>
    </row>
    <row r="39" spans="1:11" ht="13.5" thickBot="1" x14ac:dyDescent="0.25">
      <c r="A39" t="s">
        <v>59</v>
      </c>
      <c r="B39"/>
      <c r="C39"/>
      <c r="D39"/>
      <c r="F39" s="106">
        <f>F31-D38</f>
        <v>5222.97</v>
      </c>
      <c r="H39"/>
      <c r="I39"/>
      <c r="J39"/>
      <c r="K39"/>
    </row>
    <row r="40" spans="1:11" ht="13.5" thickTop="1" x14ac:dyDescent="0.2">
      <c r="B40"/>
      <c r="C40"/>
      <c r="D40"/>
      <c r="F40"/>
      <c r="H40"/>
      <c r="I40"/>
      <c r="J40"/>
      <c r="K40"/>
    </row>
    <row r="41" spans="1:11" x14ac:dyDescent="0.2">
      <c r="A41" s="101"/>
      <c r="B41" s="101"/>
      <c r="C41" s="101"/>
      <c r="D41"/>
      <c r="F41"/>
      <c r="H41"/>
      <c r="I41"/>
      <c r="J41"/>
      <c r="K41"/>
    </row>
    <row r="42" spans="1:11" x14ac:dyDescent="0.2">
      <c r="A42" s="101" t="s">
        <v>87</v>
      </c>
      <c r="B42" s="101"/>
      <c r="C42" s="101"/>
      <c r="D42"/>
      <c r="F42"/>
      <c r="H42"/>
      <c r="I42"/>
      <c r="J42"/>
      <c r="K42"/>
    </row>
    <row r="43" spans="1:11" x14ac:dyDescent="0.2">
      <c r="B43"/>
      <c r="C43"/>
      <c r="D43"/>
      <c r="F43"/>
      <c r="H43"/>
      <c r="I43"/>
      <c r="J43"/>
      <c r="K43"/>
    </row>
    <row r="44" spans="1:11" x14ac:dyDescent="0.2">
      <c r="A44" t="s">
        <v>88</v>
      </c>
      <c r="B44"/>
      <c r="C44"/>
      <c r="D44"/>
      <c r="F44" s="102">
        <v>4082.97</v>
      </c>
      <c r="H44"/>
      <c r="I44"/>
      <c r="J44"/>
      <c r="K44"/>
    </row>
    <row r="45" spans="1:11" x14ac:dyDescent="0.2">
      <c r="B45"/>
      <c r="C45"/>
      <c r="D45"/>
      <c r="F45" s="102"/>
      <c r="H45"/>
      <c r="I45"/>
      <c r="J45"/>
      <c r="K45"/>
    </row>
    <row r="46" spans="1:11" x14ac:dyDescent="0.2">
      <c r="A46" t="s">
        <v>58</v>
      </c>
      <c r="B46"/>
      <c r="C46"/>
      <c r="D46"/>
      <c r="F46" s="102"/>
      <c r="H46"/>
      <c r="I46"/>
      <c r="J46"/>
      <c r="K46"/>
    </row>
    <row r="47" spans="1:11" x14ac:dyDescent="0.2">
      <c r="B47"/>
      <c r="C47">
        <v>100537</v>
      </c>
      <c r="D47" s="102">
        <v>281.20999999999998</v>
      </c>
      <c r="F47" s="102"/>
      <c r="H47"/>
      <c r="I47"/>
      <c r="J47"/>
      <c r="K47"/>
    </row>
    <row r="48" spans="1:11" x14ac:dyDescent="0.2">
      <c r="B48"/>
      <c r="C48">
        <v>100538</v>
      </c>
      <c r="D48">
        <v>208.93</v>
      </c>
      <c r="F48" s="102"/>
      <c r="H48"/>
      <c r="I48"/>
      <c r="J48"/>
      <c r="K48"/>
    </row>
    <row r="49" spans="1:11" x14ac:dyDescent="0.2">
      <c r="B49"/>
      <c r="C49">
        <v>100540</v>
      </c>
      <c r="D49" s="102">
        <v>42</v>
      </c>
      <c r="F49" s="102"/>
      <c r="H49"/>
      <c r="I49"/>
      <c r="J49"/>
      <c r="K49"/>
    </row>
    <row r="50" spans="1:11" x14ac:dyDescent="0.2">
      <c r="B50"/>
      <c r="C50"/>
      <c r="D50"/>
      <c r="F50" s="102"/>
      <c r="H50"/>
      <c r="I50"/>
      <c r="J50"/>
      <c r="K50"/>
    </row>
    <row r="51" spans="1:11" x14ac:dyDescent="0.2">
      <c r="B51"/>
      <c r="C51"/>
      <c r="D51" s="104">
        <f>D46+D47+D48+D49+D50</f>
        <v>532.14</v>
      </c>
      <c r="F51" s="102"/>
      <c r="H51"/>
      <c r="I51"/>
      <c r="J51"/>
      <c r="K51"/>
    </row>
    <row r="52" spans="1:11" ht="13.5" thickBot="1" x14ac:dyDescent="0.25">
      <c r="A52" t="s">
        <v>59</v>
      </c>
      <c r="B52"/>
      <c r="C52"/>
      <c r="D52"/>
      <c r="F52" s="106">
        <f>F44-D51</f>
        <v>3550.83</v>
      </c>
      <c r="H52"/>
      <c r="I52"/>
      <c r="J52"/>
      <c r="K52"/>
    </row>
    <row r="53" spans="1:11" ht="13.5" thickTop="1" x14ac:dyDescent="0.2">
      <c r="B53"/>
      <c r="C53"/>
      <c r="D53"/>
      <c r="F53"/>
      <c r="H53"/>
      <c r="I53"/>
      <c r="J53"/>
      <c r="K53"/>
    </row>
    <row r="54" spans="1:11" x14ac:dyDescent="0.2">
      <c r="A54" s="101" t="s">
        <v>103</v>
      </c>
      <c r="B54" s="101"/>
      <c r="C54" s="101"/>
      <c r="D54"/>
      <c r="F54"/>
      <c r="H54"/>
      <c r="I54"/>
      <c r="J54"/>
      <c r="K54"/>
    </row>
    <row r="55" spans="1:11" x14ac:dyDescent="0.2">
      <c r="B55"/>
      <c r="C55"/>
      <c r="D55"/>
      <c r="F55"/>
      <c r="H55"/>
      <c r="I55"/>
      <c r="J55"/>
      <c r="K55"/>
    </row>
    <row r="56" spans="1:11" x14ac:dyDescent="0.2">
      <c r="A56" t="s">
        <v>104</v>
      </c>
      <c r="B56"/>
      <c r="C56"/>
      <c r="D56"/>
      <c r="F56" s="102">
        <v>3813.9</v>
      </c>
      <c r="H56"/>
      <c r="I56"/>
      <c r="J56"/>
      <c r="K56"/>
    </row>
    <row r="57" spans="1:11" x14ac:dyDescent="0.2">
      <c r="B57"/>
      <c r="C57"/>
      <c r="D57"/>
      <c r="F57" s="102"/>
      <c r="H57"/>
      <c r="I57"/>
      <c r="J57"/>
      <c r="K57"/>
    </row>
    <row r="58" spans="1:11" x14ac:dyDescent="0.2">
      <c r="A58" t="s">
        <v>58</v>
      </c>
      <c r="B58"/>
      <c r="C58"/>
      <c r="D58"/>
      <c r="F58" s="102"/>
      <c r="H58" s="101"/>
      <c r="I58" s="109"/>
      <c r="J58" s="109"/>
      <c r="K58" s="109"/>
    </row>
    <row r="59" spans="1:11" x14ac:dyDescent="0.2">
      <c r="B59"/>
      <c r="C59"/>
      <c r="D59" s="102"/>
      <c r="F59" s="102"/>
      <c r="H59"/>
      <c r="I59"/>
      <c r="J59"/>
      <c r="K59"/>
    </row>
    <row r="60" spans="1:11" x14ac:dyDescent="0.2">
      <c r="B60"/>
      <c r="C60"/>
      <c r="D60"/>
      <c r="F60" s="102"/>
      <c r="H60"/>
      <c r="I60"/>
      <c r="J60"/>
      <c r="K60"/>
    </row>
    <row r="61" spans="1:11" x14ac:dyDescent="0.2">
      <c r="B61"/>
      <c r="C61"/>
      <c r="D61" s="102"/>
      <c r="F61" s="102"/>
      <c r="H61"/>
      <c r="I61"/>
      <c r="J61"/>
      <c r="K61"/>
    </row>
    <row r="62" spans="1:11" x14ac:dyDescent="0.2">
      <c r="B62"/>
      <c r="C62"/>
      <c r="D62"/>
      <c r="F62" s="102"/>
      <c r="H62"/>
      <c r="I62"/>
      <c r="J62" s="103"/>
      <c r="K62"/>
    </row>
    <row r="63" spans="1:11" x14ac:dyDescent="0.2">
      <c r="B63"/>
      <c r="C63"/>
      <c r="D63" s="104">
        <f>D58+D59+D60+D61+D62</f>
        <v>0</v>
      </c>
      <c r="F63" s="102"/>
      <c r="H63"/>
      <c r="I63"/>
      <c r="J63" s="103"/>
      <c r="K63"/>
    </row>
    <row r="64" spans="1:11" x14ac:dyDescent="0.2">
      <c r="A64" t="s">
        <v>59</v>
      </c>
      <c r="B64"/>
      <c r="C64"/>
      <c r="D64"/>
      <c r="F64" s="106">
        <f>F56-D63</f>
        <v>3813.9</v>
      </c>
      <c r="H64"/>
      <c r="I64"/>
      <c r="J64" s="103"/>
      <c r="K64"/>
    </row>
    <row r="65" spans="1:11" x14ac:dyDescent="0.2">
      <c r="B65"/>
      <c r="C65"/>
      <c r="D65"/>
      <c r="F65"/>
      <c r="H65"/>
      <c r="I65" s="105"/>
      <c r="J65" s="103"/>
      <c r="K65"/>
    </row>
    <row r="66" spans="1:11" x14ac:dyDescent="0.2">
      <c r="B66"/>
      <c r="C66"/>
      <c r="D66"/>
      <c r="F66"/>
      <c r="H66"/>
      <c r="I66"/>
      <c r="J66"/>
      <c r="K66"/>
    </row>
    <row r="67" spans="1:11" x14ac:dyDescent="0.2">
      <c r="A67" s="101" t="s">
        <v>110</v>
      </c>
      <c r="B67" s="101"/>
      <c r="C67" s="101"/>
      <c r="D67"/>
      <c r="F67"/>
      <c r="H67"/>
      <c r="I67"/>
      <c r="J67"/>
      <c r="K67"/>
    </row>
    <row r="68" spans="1:11" x14ac:dyDescent="0.2">
      <c r="B68"/>
      <c r="C68"/>
      <c r="D68"/>
      <c r="F68"/>
      <c r="H68"/>
      <c r="I68"/>
      <c r="J68"/>
      <c r="K68"/>
    </row>
    <row r="69" spans="1:11" x14ac:dyDescent="0.2">
      <c r="A69" t="s">
        <v>111</v>
      </c>
      <c r="B69"/>
      <c r="C69"/>
      <c r="D69"/>
      <c r="F69" s="102">
        <v>3982.83</v>
      </c>
      <c r="H69"/>
      <c r="I69"/>
      <c r="J69"/>
      <c r="K69"/>
    </row>
    <row r="70" spans="1:11" x14ac:dyDescent="0.2">
      <c r="B70"/>
      <c r="C70"/>
      <c r="D70"/>
      <c r="F70" s="102"/>
      <c r="H70"/>
      <c r="I70"/>
      <c r="J70"/>
      <c r="K70"/>
    </row>
    <row r="71" spans="1:11" x14ac:dyDescent="0.2">
      <c r="A71" t="s">
        <v>58</v>
      </c>
      <c r="B71"/>
      <c r="C71"/>
      <c r="D71"/>
      <c r="F71" s="102"/>
      <c r="H71"/>
      <c r="I71"/>
      <c r="J71"/>
      <c r="K71"/>
    </row>
    <row r="72" spans="1:11" x14ac:dyDescent="0.2">
      <c r="B72"/>
      <c r="C72"/>
      <c r="D72" s="102"/>
      <c r="F72" s="102"/>
      <c r="H72" s="101"/>
      <c r="I72" s="109"/>
      <c r="J72" s="109"/>
      <c r="K72" s="109"/>
    </row>
    <row r="73" spans="1:11" x14ac:dyDescent="0.2">
      <c r="B73"/>
      <c r="C73"/>
      <c r="D73"/>
      <c r="F73" s="102"/>
      <c r="J73"/>
    </row>
    <row r="74" spans="1:11" x14ac:dyDescent="0.2">
      <c r="B74"/>
      <c r="C74"/>
      <c r="D74" s="102"/>
      <c r="F74" s="102"/>
      <c r="J74"/>
    </row>
    <row r="75" spans="1:11" x14ac:dyDescent="0.2">
      <c r="B75"/>
      <c r="C75"/>
      <c r="D75"/>
      <c r="F75" s="102"/>
      <c r="J75"/>
    </row>
    <row r="76" spans="1:11" x14ac:dyDescent="0.2">
      <c r="B76"/>
      <c r="C76"/>
      <c r="D76" s="104">
        <f>D71+D72+D73+D74+D75</f>
        <v>0</v>
      </c>
      <c r="F76" s="102"/>
      <c r="J76" s="103"/>
    </row>
    <row r="77" spans="1:11" x14ac:dyDescent="0.2">
      <c r="A77" t="s">
        <v>59</v>
      </c>
      <c r="B77"/>
      <c r="C77"/>
      <c r="D77"/>
      <c r="F77" s="106">
        <f>F69-D76</f>
        <v>3982.83</v>
      </c>
      <c r="J77" s="103"/>
    </row>
    <row r="78" spans="1:11" x14ac:dyDescent="0.2">
      <c r="B78"/>
      <c r="C78"/>
      <c r="D78"/>
      <c r="F78"/>
    </row>
    <row r="79" spans="1:11" x14ac:dyDescent="0.2">
      <c r="B79"/>
      <c r="C79"/>
      <c r="D79"/>
      <c r="F79"/>
    </row>
    <row r="80" spans="1:11" x14ac:dyDescent="0.2">
      <c r="A80" s="101" t="s">
        <v>141</v>
      </c>
      <c r="B80" s="101"/>
      <c r="C80" s="101"/>
      <c r="D80"/>
      <c r="F80"/>
    </row>
    <row r="81" spans="1:6" x14ac:dyDescent="0.2">
      <c r="B81"/>
      <c r="C81"/>
      <c r="D81"/>
      <c r="F81"/>
    </row>
    <row r="82" spans="1:6" x14ac:dyDescent="0.2">
      <c r="A82" t="s">
        <v>142</v>
      </c>
      <c r="B82"/>
      <c r="C82"/>
      <c r="D82"/>
      <c r="F82" s="102">
        <v>8381.58</v>
      </c>
    </row>
    <row r="83" spans="1:6" x14ac:dyDescent="0.2">
      <c r="B83"/>
      <c r="C83"/>
      <c r="D83"/>
      <c r="F83" s="102"/>
    </row>
    <row r="84" spans="1:6" x14ac:dyDescent="0.2">
      <c r="A84" t="s">
        <v>58</v>
      </c>
      <c r="B84"/>
      <c r="C84"/>
      <c r="D84"/>
      <c r="F84" s="102"/>
    </row>
    <row r="85" spans="1:6" x14ac:dyDescent="0.2">
      <c r="C85">
        <v>100553</v>
      </c>
      <c r="D85" s="102">
        <v>80</v>
      </c>
      <c r="F85" s="102"/>
    </row>
    <row r="86" spans="1:6" x14ac:dyDescent="0.2">
      <c r="B86"/>
      <c r="C86">
        <v>100554</v>
      </c>
      <c r="D86" s="102">
        <v>600</v>
      </c>
      <c r="F86" s="102"/>
    </row>
    <row r="87" spans="1:6" x14ac:dyDescent="0.2">
      <c r="B87"/>
      <c r="C87"/>
      <c r="D87" s="102"/>
      <c r="F87" s="102"/>
    </row>
    <row r="88" spans="1:6" x14ac:dyDescent="0.2">
      <c r="B88"/>
      <c r="C88"/>
      <c r="D88"/>
      <c r="F88" s="102"/>
    </row>
    <row r="89" spans="1:6" x14ac:dyDescent="0.2">
      <c r="B89"/>
      <c r="C89"/>
      <c r="D89" s="110">
        <f>D85+D86</f>
        <v>680</v>
      </c>
      <c r="F89" s="102"/>
    </row>
    <row r="90" spans="1:6" x14ac:dyDescent="0.2">
      <c r="A90" t="s">
        <v>59</v>
      </c>
      <c r="B90"/>
      <c r="C90"/>
      <c r="D90"/>
      <c r="F90" s="106">
        <f>F82-D89</f>
        <v>7701.58</v>
      </c>
    </row>
    <row r="91" spans="1:6" x14ac:dyDescent="0.2">
      <c r="B91"/>
      <c r="C91"/>
      <c r="D91"/>
      <c r="F91"/>
    </row>
    <row r="92" spans="1:6" ht="14.25" x14ac:dyDescent="0.2">
      <c r="A92" s="111"/>
      <c r="B92" s="101"/>
      <c r="C92" s="101"/>
      <c r="D92"/>
      <c r="F92"/>
    </row>
    <row r="93" spans="1:6" x14ac:dyDescent="0.2">
      <c r="A93" s="101" t="s">
        <v>140</v>
      </c>
      <c r="B93" s="101"/>
      <c r="C93" s="101"/>
      <c r="D93"/>
      <c r="F93"/>
    </row>
    <row r="94" spans="1:6" x14ac:dyDescent="0.2">
      <c r="B94"/>
      <c r="C94"/>
      <c r="D94"/>
      <c r="F94"/>
    </row>
    <row r="95" spans="1:6" x14ac:dyDescent="0.2">
      <c r="A95" t="s">
        <v>143</v>
      </c>
      <c r="B95"/>
      <c r="C95"/>
      <c r="D95"/>
      <c r="F95" s="102">
        <v>7892.64</v>
      </c>
    </row>
    <row r="96" spans="1:6" x14ac:dyDescent="0.2">
      <c r="B96"/>
      <c r="C96"/>
      <c r="D96"/>
      <c r="F96" s="102"/>
    </row>
    <row r="97" spans="1:6" x14ac:dyDescent="0.2">
      <c r="A97" t="s">
        <v>58</v>
      </c>
      <c r="B97"/>
      <c r="C97"/>
      <c r="D97"/>
      <c r="F97" s="102"/>
    </row>
    <row r="98" spans="1:6" x14ac:dyDescent="0.2">
      <c r="C98"/>
      <c r="D98" s="102"/>
      <c r="F98" s="102"/>
    </row>
    <row r="99" spans="1:6" x14ac:dyDescent="0.2">
      <c r="B99"/>
      <c r="C99"/>
      <c r="D99" s="102"/>
      <c r="F99" s="102"/>
    </row>
    <row r="100" spans="1:6" x14ac:dyDescent="0.2">
      <c r="B100"/>
      <c r="C100"/>
      <c r="D100" s="102"/>
      <c r="F100" s="102"/>
    </row>
    <row r="101" spans="1:6" x14ac:dyDescent="0.2">
      <c r="B101"/>
      <c r="C101"/>
      <c r="D101"/>
      <c r="F101" s="102"/>
    </row>
    <row r="102" spans="1:6" x14ac:dyDescent="0.2">
      <c r="B102"/>
      <c r="C102"/>
      <c r="D102" s="110">
        <f>D98+D99</f>
        <v>0</v>
      </c>
      <c r="F102" s="102"/>
    </row>
    <row r="103" spans="1:6" ht="13.5" thickBot="1" x14ac:dyDescent="0.25">
      <c r="A103" t="s">
        <v>59</v>
      </c>
      <c r="B103"/>
      <c r="C103"/>
      <c r="D103"/>
      <c r="F103" s="106">
        <f>F95-D102</f>
        <v>7892.64</v>
      </c>
    </row>
    <row r="104" spans="1:6" ht="13.5" thickTop="1" x14ac:dyDescent="0.2">
      <c r="D104"/>
      <c r="F104"/>
    </row>
    <row r="105" spans="1:6" x14ac:dyDescent="0.2">
      <c r="A105" s="101" t="s">
        <v>149</v>
      </c>
      <c r="B105" s="101"/>
      <c r="C105" s="101"/>
      <c r="D105"/>
      <c r="F105"/>
    </row>
    <row r="106" spans="1:6" x14ac:dyDescent="0.2">
      <c r="B106"/>
      <c r="C106"/>
      <c r="D106"/>
      <c r="F106"/>
    </row>
    <row r="107" spans="1:6" x14ac:dyDescent="0.2">
      <c r="A107" t="s">
        <v>150</v>
      </c>
      <c r="B107"/>
      <c r="C107"/>
      <c r="D107"/>
      <c r="F107" s="102">
        <v>7892.64</v>
      </c>
    </row>
    <row r="108" spans="1:6" x14ac:dyDescent="0.2">
      <c r="B108"/>
      <c r="C108"/>
      <c r="D108"/>
      <c r="F108" s="102"/>
    </row>
    <row r="109" spans="1:6" x14ac:dyDescent="0.2">
      <c r="A109" t="s">
        <v>58</v>
      </c>
      <c r="B109"/>
      <c r="C109"/>
      <c r="D109"/>
      <c r="F109" s="102"/>
    </row>
    <row r="110" spans="1:6" x14ac:dyDescent="0.2">
      <c r="C110">
        <v>100559</v>
      </c>
      <c r="D110" s="102">
        <v>90</v>
      </c>
      <c r="F110" s="102"/>
    </row>
    <row r="111" spans="1:6" x14ac:dyDescent="0.2">
      <c r="B111"/>
      <c r="C111">
        <v>100560</v>
      </c>
      <c r="D111" s="102">
        <v>10.92</v>
      </c>
      <c r="F111" s="102"/>
    </row>
    <row r="112" spans="1:6" x14ac:dyDescent="0.2">
      <c r="B112"/>
      <c r="C112">
        <v>100561</v>
      </c>
      <c r="D112" s="102">
        <v>208.93</v>
      </c>
      <c r="F112" s="102"/>
    </row>
    <row r="113" spans="1:6" x14ac:dyDescent="0.2">
      <c r="B113"/>
      <c r="C113">
        <v>100562</v>
      </c>
      <c r="D113" s="102">
        <v>25</v>
      </c>
      <c r="F113" s="102"/>
    </row>
    <row r="114" spans="1:6" x14ac:dyDescent="0.2">
      <c r="B114"/>
      <c r="C114">
        <v>100563</v>
      </c>
      <c r="D114" s="102">
        <v>252.14</v>
      </c>
      <c r="F114" s="102"/>
    </row>
    <row r="115" spans="1:6" x14ac:dyDescent="0.2">
      <c r="B115"/>
      <c r="C115">
        <v>100564</v>
      </c>
      <c r="D115" s="102">
        <v>201</v>
      </c>
      <c r="F115" s="102"/>
    </row>
    <row r="116" spans="1:6" x14ac:dyDescent="0.2">
      <c r="B116"/>
      <c r="C116"/>
      <c r="D116"/>
      <c r="F116" s="102"/>
    </row>
    <row r="117" spans="1:6" x14ac:dyDescent="0.2">
      <c r="B117"/>
      <c r="C117"/>
      <c r="D117" s="110">
        <f>SUM(D110:D115)</f>
        <v>787.99</v>
      </c>
      <c r="F117" s="102"/>
    </row>
    <row r="118" spans="1:6" ht="13.5" thickBot="1" x14ac:dyDescent="0.25">
      <c r="A118" t="s">
        <v>59</v>
      </c>
      <c r="B118"/>
      <c r="C118"/>
      <c r="D118"/>
      <c r="F118" s="106">
        <f>F107-D117</f>
        <v>7104.6500000000005</v>
      </c>
    </row>
    <row r="119" spans="1:6" ht="13.5" thickTop="1" x14ac:dyDescent="0.2">
      <c r="D119"/>
      <c r="F119" s="102"/>
    </row>
    <row r="120" spans="1:6" x14ac:dyDescent="0.2">
      <c r="D120"/>
      <c r="F120" s="102"/>
    </row>
    <row r="121" spans="1:6" x14ac:dyDescent="0.2">
      <c r="A121" s="101" t="s">
        <v>163</v>
      </c>
      <c r="B121" s="101"/>
      <c r="C121" s="101"/>
      <c r="D121"/>
      <c r="F121"/>
    </row>
    <row r="122" spans="1:6" x14ac:dyDescent="0.2">
      <c r="B122"/>
      <c r="C122"/>
      <c r="D122"/>
      <c r="F122"/>
    </row>
    <row r="123" spans="1:6" x14ac:dyDescent="0.2">
      <c r="A123" t="s">
        <v>164</v>
      </c>
      <c r="B123"/>
      <c r="C123"/>
      <c r="D123"/>
      <c r="F123" s="102">
        <v>5445.62</v>
      </c>
    </row>
    <row r="124" spans="1:6" x14ac:dyDescent="0.2">
      <c r="B124"/>
      <c r="C124"/>
      <c r="D124"/>
      <c r="F124" s="102"/>
    </row>
    <row r="125" spans="1:6" x14ac:dyDescent="0.2">
      <c r="A125" t="s">
        <v>58</v>
      </c>
      <c r="B125"/>
      <c r="C125"/>
      <c r="D125"/>
      <c r="F125" s="102"/>
    </row>
    <row r="126" spans="1:6" x14ac:dyDescent="0.2">
      <c r="C126">
        <v>100563</v>
      </c>
      <c r="D126" s="102">
        <v>252.14</v>
      </c>
      <c r="F126" s="102"/>
    </row>
    <row r="127" spans="1:6" x14ac:dyDescent="0.2">
      <c r="B127"/>
      <c r="C127"/>
      <c r="D127" s="102"/>
      <c r="F127" s="102"/>
    </row>
    <row r="128" spans="1:6" x14ac:dyDescent="0.2">
      <c r="B128"/>
      <c r="C128"/>
      <c r="D128" s="102"/>
      <c r="F128" s="102"/>
    </row>
    <row r="129" spans="1:6" x14ac:dyDescent="0.2">
      <c r="B129"/>
      <c r="C129"/>
      <c r="D129" s="102"/>
      <c r="F129" s="102"/>
    </row>
    <row r="130" spans="1:6" x14ac:dyDescent="0.2">
      <c r="B130"/>
      <c r="C130"/>
      <c r="D130" s="102"/>
      <c r="F130" s="102"/>
    </row>
    <row r="131" spans="1:6" x14ac:dyDescent="0.2">
      <c r="B131"/>
      <c r="C131"/>
      <c r="D131" s="102"/>
      <c r="F131" s="102"/>
    </row>
    <row r="132" spans="1:6" x14ac:dyDescent="0.2">
      <c r="B132"/>
      <c r="C132"/>
      <c r="D132"/>
      <c r="F132" s="102"/>
    </row>
    <row r="133" spans="1:6" x14ac:dyDescent="0.2">
      <c r="B133"/>
      <c r="C133"/>
      <c r="D133" s="110">
        <f>SUM(D126:D131)</f>
        <v>252.14</v>
      </c>
      <c r="F133" s="102"/>
    </row>
    <row r="134" spans="1:6" ht="13.5" thickBot="1" x14ac:dyDescent="0.25">
      <c r="A134" t="s">
        <v>59</v>
      </c>
      <c r="B134"/>
      <c r="C134"/>
      <c r="D134"/>
      <c r="F134" s="106">
        <f>F123-D133</f>
        <v>5193.4799999999996</v>
      </c>
    </row>
    <row r="135" spans="1:6" ht="13.5" thickTop="1" x14ac:dyDescent="0.2">
      <c r="D135" s="102"/>
      <c r="F135" s="102"/>
    </row>
    <row r="136" spans="1:6" x14ac:dyDescent="0.2">
      <c r="A136" s="101" t="s">
        <v>184</v>
      </c>
      <c r="B136" s="101"/>
      <c r="C136" s="101"/>
      <c r="D136"/>
      <c r="F136"/>
    </row>
    <row r="137" spans="1:6" x14ac:dyDescent="0.2">
      <c r="B137"/>
      <c r="C137"/>
      <c r="D137"/>
      <c r="F137"/>
    </row>
    <row r="138" spans="1:6" x14ac:dyDescent="0.2">
      <c r="A138" t="s">
        <v>164</v>
      </c>
      <c r="B138"/>
      <c r="C138"/>
      <c r="D138"/>
      <c r="F138" s="102">
        <v>10574.64</v>
      </c>
    </row>
    <row r="139" spans="1:6" x14ac:dyDescent="0.2">
      <c r="B139"/>
      <c r="C139"/>
      <c r="D139"/>
      <c r="F139" s="102"/>
    </row>
    <row r="140" spans="1:6" x14ac:dyDescent="0.2">
      <c r="A140" t="s">
        <v>58</v>
      </c>
      <c r="B140"/>
      <c r="C140"/>
      <c r="D140"/>
      <c r="F140" s="102"/>
    </row>
    <row r="141" spans="1:6" x14ac:dyDescent="0.2">
      <c r="C141"/>
      <c r="D141" s="102"/>
      <c r="F141" s="102"/>
    </row>
    <row r="142" spans="1:6" x14ac:dyDescent="0.2">
      <c r="B142"/>
      <c r="C142"/>
      <c r="D142" s="102"/>
      <c r="F142" s="102"/>
    </row>
    <row r="143" spans="1:6" x14ac:dyDescent="0.2">
      <c r="B143"/>
      <c r="C143"/>
      <c r="D143" s="102"/>
      <c r="F143" s="102"/>
    </row>
    <row r="144" spans="1:6" x14ac:dyDescent="0.2">
      <c r="B144"/>
      <c r="C144"/>
      <c r="D144" s="102"/>
      <c r="F144" s="102"/>
    </row>
    <row r="145" spans="1:6" x14ac:dyDescent="0.2">
      <c r="B145"/>
      <c r="C145"/>
      <c r="D145" s="102"/>
      <c r="F145" s="102"/>
    </row>
    <row r="146" spans="1:6" x14ac:dyDescent="0.2">
      <c r="B146"/>
      <c r="C146"/>
      <c r="D146" s="102"/>
      <c r="F146" s="102"/>
    </row>
    <row r="147" spans="1:6" x14ac:dyDescent="0.2">
      <c r="B147"/>
      <c r="C147"/>
      <c r="D147"/>
      <c r="F147" s="102"/>
    </row>
    <row r="148" spans="1:6" x14ac:dyDescent="0.2">
      <c r="B148"/>
      <c r="C148"/>
      <c r="D148" s="110">
        <f>SUM(D141:D146)</f>
        <v>0</v>
      </c>
      <c r="F148" s="102"/>
    </row>
    <row r="149" spans="1:6" ht="13.5" thickBot="1" x14ac:dyDescent="0.25">
      <c r="A149" t="s">
        <v>59</v>
      </c>
      <c r="B149"/>
      <c r="C149"/>
      <c r="D149"/>
      <c r="F149" s="106">
        <f>F138-D148</f>
        <v>10574.64</v>
      </c>
    </row>
    <row r="150" spans="1:6" ht="13.5" thickTop="1" x14ac:dyDescent="0.2"/>
    <row r="151" spans="1:6" x14ac:dyDescent="0.2">
      <c r="A151" s="101" t="s">
        <v>198</v>
      </c>
      <c r="B151" s="101"/>
      <c r="C151" s="101"/>
      <c r="D151"/>
      <c r="F151"/>
    </row>
    <row r="152" spans="1:6" x14ac:dyDescent="0.2">
      <c r="B152"/>
      <c r="C152"/>
      <c r="D152"/>
      <c r="F152"/>
    </row>
    <row r="153" spans="1:6" x14ac:dyDescent="0.2">
      <c r="A153" t="s">
        <v>199</v>
      </c>
      <c r="B153"/>
      <c r="C153"/>
      <c r="D153"/>
      <c r="F153" s="102">
        <v>4157.51</v>
      </c>
    </row>
    <row r="154" spans="1:6" x14ac:dyDescent="0.2">
      <c r="B154"/>
      <c r="C154"/>
      <c r="D154"/>
      <c r="F154" s="102"/>
    </row>
    <row r="155" spans="1:6" x14ac:dyDescent="0.2">
      <c r="A155" t="s">
        <v>58</v>
      </c>
      <c r="B155"/>
      <c r="C155"/>
      <c r="D155"/>
      <c r="F155" s="102"/>
    </row>
    <row r="156" spans="1:6" x14ac:dyDescent="0.2">
      <c r="C156">
        <v>100572</v>
      </c>
      <c r="D156" s="102">
        <v>838.8</v>
      </c>
      <c r="F156" s="102"/>
    </row>
    <row r="157" spans="1:6" x14ac:dyDescent="0.2">
      <c r="B157"/>
      <c r="C157"/>
      <c r="D157" s="102"/>
      <c r="F157" s="102"/>
    </row>
    <row r="158" spans="1:6" x14ac:dyDescent="0.2">
      <c r="B158"/>
      <c r="C158"/>
      <c r="D158" s="102"/>
      <c r="F158" s="102"/>
    </row>
    <row r="159" spans="1:6" x14ac:dyDescent="0.2">
      <c r="B159"/>
      <c r="C159"/>
      <c r="D159" s="102"/>
      <c r="F159" s="102"/>
    </row>
    <row r="160" spans="1:6" x14ac:dyDescent="0.2">
      <c r="B160"/>
      <c r="C160"/>
      <c r="D160" s="102"/>
      <c r="F160" s="102"/>
    </row>
    <row r="161" spans="1:6" x14ac:dyDescent="0.2">
      <c r="B161"/>
      <c r="C161"/>
      <c r="D161" s="102"/>
      <c r="F161" s="102"/>
    </row>
    <row r="162" spans="1:6" x14ac:dyDescent="0.2">
      <c r="B162"/>
      <c r="C162"/>
      <c r="D162"/>
      <c r="F162" s="102"/>
    </row>
    <row r="163" spans="1:6" x14ac:dyDescent="0.2">
      <c r="B163"/>
      <c r="C163"/>
      <c r="D163" s="110">
        <f>SUM(D156:D161)</f>
        <v>838.8</v>
      </c>
      <c r="F163" s="102"/>
    </row>
    <row r="164" spans="1:6" ht="13.5" thickBot="1" x14ac:dyDescent="0.25">
      <c r="A164" t="s">
        <v>59</v>
      </c>
      <c r="B164"/>
      <c r="C164"/>
      <c r="D164"/>
      <c r="F164" s="106">
        <f>F153-D163</f>
        <v>3318.71</v>
      </c>
    </row>
    <row r="165" spans="1:6" ht="13.5" thickTop="1" x14ac:dyDescent="0.2"/>
    <row r="166" spans="1:6" x14ac:dyDescent="0.2">
      <c r="A166" s="101" t="s">
        <v>205</v>
      </c>
      <c r="B166" s="101"/>
      <c r="C166" s="101"/>
      <c r="D166"/>
      <c r="F166"/>
    </row>
    <row r="167" spans="1:6" x14ac:dyDescent="0.2">
      <c r="B167"/>
      <c r="C167"/>
      <c r="D167"/>
      <c r="F167"/>
    </row>
    <row r="168" spans="1:6" x14ac:dyDescent="0.2">
      <c r="A168" t="s">
        <v>199</v>
      </c>
      <c r="B168"/>
      <c r="C168"/>
      <c r="D168"/>
      <c r="F168" s="102">
        <v>3581.04</v>
      </c>
    </row>
    <row r="169" spans="1:6" x14ac:dyDescent="0.2">
      <c r="B169"/>
      <c r="C169"/>
      <c r="D169"/>
      <c r="F169" s="102"/>
    </row>
    <row r="170" spans="1:6" x14ac:dyDescent="0.2">
      <c r="A170" t="s">
        <v>58</v>
      </c>
      <c r="B170"/>
      <c r="C170"/>
      <c r="D170"/>
      <c r="F170" s="102"/>
    </row>
    <row r="171" spans="1:6" x14ac:dyDescent="0.2">
      <c r="C171"/>
      <c r="D171" s="102"/>
      <c r="F171" s="102"/>
    </row>
    <row r="172" spans="1:6" x14ac:dyDescent="0.2">
      <c r="B172"/>
      <c r="C172"/>
      <c r="D172" s="102"/>
      <c r="F172" s="102"/>
    </row>
    <row r="173" spans="1:6" x14ac:dyDescent="0.2">
      <c r="B173"/>
      <c r="C173"/>
      <c r="D173" s="102"/>
      <c r="F173" s="102"/>
    </row>
    <row r="174" spans="1:6" x14ac:dyDescent="0.2">
      <c r="B174"/>
      <c r="C174"/>
      <c r="D174" s="102"/>
      <c r="F174" s="102"/>
    </row>
    <row r="175" spans="1:6" x14ac:dyDescent="0.2">
      <c r="B175"/>
      <c r="C175"/>
      <c r="D175" s="102"/>
      <c r="F175" s="102"/>
    </row>
    <row r="176" spans="1:6" x14ac:dyDescent="0.2">
      <c r="B176"/>
      <c r="C176"/>
      <c r="D176" s="102"/>
      <c r="F176" s="102"/>
    </row>
    <row r="177" spans="1:6" x14ac:dyDescent="0.2">
      <c r="B177"/>
      <c r="C177"/>
      <c r="D177"/>
      <c r="F177" s="102"/>
    </row>
    <row r="178" spans="1:6" x14ac:dyDescent="0.2">
      <c r="B178"/>
      <c r="C178"/>
      <c r="D178" s="110">
        <f>SUM(D171:D176)</f>
        <v>0</v>
      </c>
      <c r="F178" s="102"/>
    </row>
    <row r="179" spans="1:6" ht="13.5" thickBot="1" x14ac:dyDescent="0.25">
      <c r="A179" t="s">
        <v>59</v>
      </c>
      <c r="B179"/>
      <c r="C179"/>
      <c r="D179"/>
      <c r="F179" s="106">
        <f>F168-D178</f>
        <v>3581.04</v>
      </c>
    </row>
    <row r="180" spans="1:6" ht="13.5" thickTop="1" x14ac:dyDescent="0.2"/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4"/>
  <sheetViews>
    <sheetView zoomScaleNormal="100" workbookViewId="0">
      <selection activeCell="F13" sqref="F13"/>
    </sheetView>
  </sheetViews>
  <sheetFormatPr defaultRowHeight="12.75" x14ac:dyDescent="0.2"/>
  <cols>
    <col min="1" max="1025" width="8.28515625"/>
  </cols>
  <sheetData>
    <row r="1" spans="1:14" x14ac:dyDescent="0.2">
      <c r="B1" s="101"/>
      <c r="C1" s="109"/>
      <c r="D1" s="109"/>
      <c r="E1" s="109"/>
      <c r="F1" s="100"/>
      <c r="G1" s="100"/>
      <c r="I1" s="101"/>
      <c r="J1" s="109"/>
      <c r="K1" s="109"/>
      <c r="L1" s="109"/>
      <c r="M1" s="100"/>
      <c r="N1" s="100"/>
    </row>
    <row r="2" spans="1:14" x14ac:dyDescent="0.2">
      <c r="A2" s="101"/>
      <c r="B2" s="101"/>
      <c r="C2" s="101"/>
      <c r="E2" s="100"/>
      <c r="G2" s="100"/>
      <c r="J2" s="100"/>
      <c r="K2" s="100"/>
      <c r="L2" s="100"/>
      <c r="M2" s="100"/>
      <c r="N2" s="100"/>
    </row>
    <row r="3" spans="1:14" x14ac:dyDescent="0.2">
      <c r="A3" s="101" t="s">
        <v>198</v>
      </c>
      <c r="B3" s="101"/>
      <c r="C3" s="101"/>
      <c r="E3" s="100"/>
      <c r="G3" s="100"/>
      <c r="J3" s="100"/>
      <c r="K3" s="100"/>
      <c r="L3" s="100"/>
      <c r="M3" s="100"/>
      <c r="N3" s="100"/>
    </row>
    <row r="4" spans="1:14" x14ac:dyDescent="0.2">
      <c r="E4" s="100"/>
      <c r="G4" s="100"/>
      <c r="J4" s="100"/>
      <c r="K4" s="100"/>
      <c r="L4" s="100"/>
      <c r="M4" s="100"/>
      <c r="N4" s="100"/>
    </row>
    <row r="5" spans="1:14" x14ac:dyDescent="0.2">
      <c r="A5" t="s">
        <v>199</v>
      </c>
      <c r="E5" s="100"/>
      <c r="F5" s="102">
        <v>4157.51</v>
      </c>
      <c r="G5" s="100"/>
      <c r="J5" s="100"/>
      <c r="K5" s="103"/>
      <c r="L5" s="100"/>
      <c r="M5" s="100"/>
      <c r="N5" s="100"/>
    </row>
    <row r="6" spans="1:14" x14ac:dyDescent="0.2">
      <c r="E6" s="100"/>
      <c r="F6" s="102"/>
      <c r="G6" s="100"/>
      <c r="J6" s="100"/>
      <c r="K6" s="103"/>
      <c r="L6" s="100"/>
      <c r="M6" s="100"/>
      <c r="N6" s="100"/>
    </row>
    <row r="7" spans="1:14" x14ac:dyDescent="0.2">
      <c r="A7" t="s">
        <v>58</v>
      </c>
      <c r="E7" s="100"/>
      <c r="F7" s="102"/>
      <c r="G7" s="100"/>
      <c r="J7" s="100"/>
      <c r="K7" s="103"/>
      <c r="L7" s="100"/>
      <c r="M7" s="100"/>
      <c r="N7" s="100"/>
    </row>
    <row r="8" spans="1:14" x14ac:dyDescent="0.2">
      <c r="B8" s="100"/>
      <c r="C8">
        <v>100572</v>
      </c>
      <c r="D8" s="102">
        <v>838.8</v>
      </c>
      <c r="E8" s="100"/>
      <c r="F8" s="102"/>
      <c r="G8" s="100"/>
      <c r="J8" s="105"/>
      <c r="K8" s="103"/>
      <c r="L8" s="100"/>
      <c r="M8" s="100"/>
      <c r="N8" s="100"/>
    </row>
    <row r="9" spans="1:14" x14ac:dyDescent="0.2">
      <c r="D9" s="102"/>
      <c r="E9" s="100"/>
      <c r="F9" s="102"/>
      <c r="G9" s="100"/>
      <c r="J9" s="100"/>
      <c r="K9" s="103"/>
      <c r="L9" s="100"/>
      <c r="M9" s="100"/>
      <c r="N9" s="100"/>
    </row>
    <row r="10" spans="1:14" x14ac:dyDescent="0.2">
      <c r="D10" s="102"/>
      <c r="E10" s="100"/>
      <c r="F10" s="102"/>
      <c r="G10" s="100"/>
      <c r="J10" s="100"/>
      <c r="K10" s="103"/>
      <c r="L10" s="100"/>
      <c r="M10" s="100"/>
      <c r="N10" s="100"/>
    </row>
    <row r="11" spans="1:14" x14ac:dyDescent="0.2">
      <c r="D11" s="102"/>
      <c r="E11" s="100"/>
      <c r="F11" s="102"/>
    </row>
    <row r="12" spans="1:14" x14ac:dyDescent="0.2">
      <c r="D12" s="102"/>
      <c r="E12" s="100"/>
      <c r="F12" s="102"/>
    </row>
    <row r="13" spans="1:14" ht="13.5" thickBot="1" x14ac:dyDescent="0.25">
      <c r="D13" s="102"/>
      <c r="E13" s="100"/>
      <c r="F13" s="129">
        <f>F5-D8</f>
        <v>3318.71</v>
      </c>
    </row>
    <row r="14" spans="1:14" ht="13.5" thickTop="1" x14ac:dyDescent="0.2">
      <c r="E14" s="100"/>
      <c r="F14" s="102"/>
      <c r="G14" s="100"/>
      <c r="I14" s="101"/>
      <c r="J14" s="109"/>
      <c r="K14" s="109"/>
      <c r="L14" s="109"/>
      <c r="M14" s="100"/>
      <c r="N14" s="100"/>
    </row>
    <row r="15" spans="1:14" x14ac:dyDescent="0.2">
      <c r="G15" s="110"/>
      <c r="H15" s="100"/>
      <c r="I15" s="102"/>
      <c r="J15" s="100"/>
      <c r="K15" s="100"/>
      <c r="L15" s="100"/>
      <c r="M15" s="100"/>
      <c r="N15" s="100"/>
    </row>
    <row r="16" spans="1:14" ht="13.5" hidden="1" thickBot="1" x14ac:dyDescent="0.25">
      <c r="A16" t="s">
        <v>59</v>
      </c>
      <c r="D16" t="s">
        <v>59</v>
      </c>
      <c r="H16" s="100"/>
      <c r="I16" s="106">
        <f>I5-G15</f>
        <v>0</v>
      </c>
      <c r="J16" s="100"/>
      <c r="K16" s="103"/>
      <c r="L16" s="100"/>
      <c r="M16" s="100"/>
      <c r="N16" s="100"/>
    </row>
    <row r="17" spans="1:14" x14ac:dyDescent="0.2">
      <c r="B17" s="100"/>
      <c r="C17" s="100"/>
      <c r="E17" s="100"/>
      <c r="F17" s="100"/>
      <c r="G17" s="100"/>
      <c r="H17" s="100"/>
      <c r="I17" s="100"/>
      <c r="J17" s="100"/>
      <c r="K17" s="103"/>
      <c r="L17" s="100"/>
      <c r="M17" s="100"/>
      <c r="N17" s="100"/>
    </row>
    <row r="18" spans="1:14" x14ac:dyDescent="0.2">
      <c r="G18" s="100"/>
      <c r="J18" s="105"/>
      <c r="K18" s="103"/>
      <c r="L18" s="100"/>
      <c r="M18" s="100"/>
      <c r="N18" s="100"/>
    </row>
    <row r="19" spans="1:14" x14ac:dyDescent="0.2">
      <c r="G19" s="100"/>
      <c r="J19" s="100"/>
      <c r="K19" s="103"/>
      <c r="L19" s="100"/>
      <c r="M19" s="100"/>
      <c r="N19" s="100"/>
    </row>
    <row r="20" spans="1:14" x14ac:dyDescent="0.2">
      <c r="G20" s="100"/>
      <c r="J20" s="100"/>
      <c r="K20" s="103"/>
      <c r="L20" s="100"/>
      <c r="M20" s="100"/>
      <c r="N20" s="100"/>
    </row>
    <row r="21" spans="1:14" x14ac:dyDescent="0.2">
      <c r="G21" s="100"/>
      <c r="J21" s="100"/>
      <c r="K21" s="103"/>
      <c r="L21" s="100"/>
      <c r="M21" s="100"/>
      <c r="N21" s="100"/>
    </row>
    <row r="22" spans="1:14" x14ac:dyDescent="0.2">
      <c r="G22" s="100"/>
      <c r="J22" s="100"/>
      <c r="K22" s="103"/>
      <c r="L22" s="100"/>
      <c r="M22" s="100"/>
      <c r="N22" s="100"/>
    </row>
    <row r="23" spans="1:14" x14ac:dyDescent="0.2">
      <c r="A23" s="126" t="s">
        <v>165</v>
      </c>
      <c r="B23" s="126"/>
    </row>
    <row r="24" spans="1:14" x14ac:dyDescent="0.2">
      <c r="G24" s="100"/>
      <c r="I24" s="101"/>
      <c r="J24" s="109"/>
      <c r="K24" s="109"/>
      <c r="L24" s="109"/>
      <c r="M24" s="100"/>
      <c r="N24" s="100"/>
    </row>
    <row r="25" spans="1:14" x14ac:dyDescent="0.2">
      <c r="A25" t="s">
        <v>166</v>
      </c>
      <c r="F25">
        <v>3250</v>
      </c>
      <c r="G25" s="100"/>
      <c r="J25" s="100"/>
      <c r="K25" s="100"/>
      <c r="L25" s="100"/>
      <c r="M25" s="100"/>
      <c r="N25" s="100"/>
    </row>
    <row r="26" spans="1:14" x14ac:dyDescent="0.2">
      <c r="A26" t="s">
        <v>167</v>
      </c>
      <c r="F26">
        <v>400</v>
      </c>
      <c r="G26" s="100"/>
      <c r="J26" s="100"/>
      <c r="K26" s="100"/>
      <c r="L26" s="100"/>
      <c r="M26" s="100"/>
      <c r="N26" s="100"/>
    </row>
    <row r="27" spans="1:14" x14ac:dyDescent="0.2">
      <c r="A27" t="s">
        <v>168</v>
      </c>
      <c r="F27">
        <v>400</v>
      </c>
      <c r="G27" s="100"/>
      <c r="J27" s="100"/>
      <c r="K27" s="100"/>
      <c r="L27" s="100"/>
      <c r="M27" s="100"/>
      <c r="N27" s="100"/>
    </row>
    <row r="28" spans="1:14" x14ac:dyDescent="0.2">
      <c r="A28" t="s">
        <v>169</v>
      </c>
      <c r="F28">
        <v>5447</v>
      </c>
      <c r="G28" s="100"/>
      <c r="J28" s="100"/>
      <c r="K28" s="103"/>
      <c r="L28" s="100"/>
      <c r="M28" s="100"/>
      <c r="N28" s="100"/>
    </row>
    <row r="29" spans="1:14" x14ac:dyDescent="0.2">
      <c r="A29" t="s">
        <v>170</v>
      </c>
      <c r="E29" s="100"/>
      <c r="F29" s="7">
        <v>143</v>
      </c>
      <c r="G29" s="100"/>
      <c r="J29" s="100"/>
      <c r="K29" s="103"/>
      <c r="L29" s="100"/>
      <c r="M29" s="100"/>
      <c r="N29" s="100"/>
    </row>
    <row r="30" spans="1:14" x14ac:dyDescent="0.2">
      <c r="A30" t="s">
        <v>171</v>
      </c>
      <c r="E30" s="100"/>
      <c r="F30" s="102">
        <f>SUM(F25:F29)</f>
        <v>9640</v>
      </c>
      <c r="G30" s="100"/>
      <c r="J30" s="100"/>
      <c r="K30" s="103"/>
      <c r="L30" s="100"/>
      <c r="M30" s="100"/>
      <c r="N30" s="100"/>
    </row>
    <row r="31" spans="1:14" x14ac:dyDescent="0.2">
      <c r="E31" s="100"/>
      <c r="F31" s="102"/>
      <c r="G31" s="100"/>
      <c r="J31" s="100"/>
      <c r="K31" s="103"/>
      <c r="L31" s="100"/>
      <c r="M31" s="100"/>
      <c r="N31" s="100"/>
    </row>
    <row r="32" spans="1:14" x14ac:dyDescent="0.2">
      <c r="D32" s="115"/>
      <c r="E32" s="116"/>
      <c r="F32" s="117"/>
      <c r="G32" s="100"/>
      <c r="J32" s="105"/>
      <c r="K32" s="103"/>
      <c r="L32" s="100"/>
      <c r="M32" s="100"/>
      <c r="N32" s="100"/>
    </row>
    <row r="33" spans="1:14" x14ac:dyDescent="0.2">
      <c r="A33" s="125" t="s">
        <v>172</v>
      </c>
      <c r="D33" s="115"/>
      <c r="E33" s="116"/>
      <c r="F33" s="117"/>
      <c r="G33" s="100"/>
      <c r="J33" s="100"/>
      <c r="K33" s="103"/>
      <c r="L33" s="100"/>
      <c r="M33" s="100"/>
      <c r="N33" s="100"/>
    </row>
    <row r="34" spans="1:14" x14ac:dyDescent="0.2">
      <c r="D34" s="115"/>
      <c r="E34" s="116"/>
      <c r="F34" s="118"/>
      <c r="G34" s="100"/>
    </row>
    <row r="35" spans="1:14" x14ac:dyDescent="0.2">
      <c r="A35" t="s">
        <v>162</v>
      </c>
      <c r="C35">
        <v>1361.85</v>
      </c>
      <c r="G35" s="100"/>
    </row>
    <row r="36" spans="1:14" x14ac:dyDescent="0.2">
      <c r="A36" t="s">
        <v>173</v>
      </c>
      <c r="B36" s="100"/>
      <c r="C36" s="127">
        <v>7337.32</v>
      </c>
      <c r="D36" s="100"/>
      <c r="E36" s="100"/>
      <c r="F36" s="100"/>
      <c r="G36" s="100"/>
    </row>
    <row r="37" spans="1:14" x14ac:dyDescent="0.2">
      <c r="B37" s="100"/>
      <c r="C37" s="100"/>
      <c r="D37" s="100"/>
      <c r="E37" s="100"/>
      <c r="F37" s="100"/>
      <c r="G37" s="100"/>
    </row>
    <row r="38" spans="1:14" x14ac:dyDescent="0.2">
      <c r="B38" s="100"/>
      <c r="C38" s="100"/>
      <c r="D38" s="127">
        <f>C35+C36</f>
        <v>8699.17</v>
      </c>
      <c r="E38" s="100"/>
      <c r="F38" s="100"/>
      <c r="G38" s="100"/>
    </row>
    <row r="39" spans="1:14" x14ac:dyDescent="0.2">
      <c r="A39" t="s">
        <v>174</v>
      </c>
      <c r="B39" s="100"/>
      <c r="C39" s="103"/>
      <c r="D39" s="100"/>
      <c r="E39" s="100"/>
      <c r="F39" s="100">
        <f>F30-D38</f>
        <v>940.82999999999993</v>
      </c>
      <c r="G39" s="100"/>
    </row>
    <row r="40" spans="1:14" x14ac:dyDescent="0.2">
      <c r="B40" s="100"/>
      <c r="C40" s="103"/>
      <c r="D40" s="100"/>
      <c r="E40" s="100"/>
      <c r="F40" s="100"/>
      <c r="G40" s="100"/>
    </row>
    <row r="41" spans="1:14" x14ac:dyDescent="0.2">
      <c r="B41" s="100"/>
      <c r="C41" s="103"/>
      <c r="D41" s="100"/>
      <c r="E41" s="100"/>
      <c r="F41" s="100"/>
      <c r="G41" s="100"/>
    </row>
    <row r="42" spans="1:14" x14ac:dyDescent="0.2">
      <c r="B42" s="100"/>
      <c r="C42" s="103"/>
      <c r="D42" s="100"/>
      <c r="E42" s="100"/>
      <c r="F42" s="100"/>
      <c r="G42" s="100"/>
    </row>
    <row r="43" spans="1:14" x14ac:dyDescent="0.2">
      <c r="A43" s="101"/>
      <c r="B43" s="101"/>
      <c r="C43" s="101"/>
      <c r="E43" s="100"/>
      <c r="G43" s="100"/>
    </row>
    <row r="44" spans="1:14" x14ac:dyDescent="0.2">
      <c r="E44" s="100"/>
    </row>
    <row r="45" spans="1:14" x14ac:dyDescent="0.2">
      <c r="E45" s="100"/>
      <c r="F45" s="102"/>
    </row>
    <row r="46" spans="1:14" x14ac:dyDescent="0.2">
      <c r="E46" s="100"/>
      <c r="F46" s="102"/>
    </row>
    <row r="47" spans="1:14" x14ac:dyDescent="0.2">
      <c r="E47" s="100"/>
      <c r="F47" s="102"/>
      <c r="G47" s="100"/>
    </row>
    <row r="48" spans="1:14" x14ac:dyDescent="0.2">
      <c r="E48" s="100"/>
      <c r="F48" s="102"/>
      <c r="G48" s="100"/>
    </row>
    <row r="49" spans="1:7" x14ac:dyDescent="0.2">
      <c r="E49" s="100"/>
      <c r="F49" s="102"/>
      <c r="G49" s="100"/>
    </row>
    <row r="50" spans="1:7" x14ac:dyDescent="0.2">
      <c r="E50" s="100"/>
      <c r="F50" s="102"/>
      <c r="G50" s="100"/>
    </row>
    <row r="51" spans="1:7" x14ac:dyDescent="0.2">
      <c r="E51" s="100"/>
      <c r="F51" s="102"/>
      <c r="G51" s="100"/>
    </row>
    <row r="52" spans="1:7" x14ac:dyDescent="0.2">
      <c r="D52" s="115"/>
      <c r="E52" s="116"/>
      <c r="F52" s="117"/>
      <c r="G52" s="116"/>
    </row>
    <row r="53" spans="1:7" x14ac:dyDescent="0.2">
      <c r="D53" s="115"/>
      <c r="E53" s="116"/>
      <c r="F53" s="118"/>
      <c r="G53" s="116"/>
    </row>
    <row r="54" spans="1:7" x14ac:dyDescent="0.2">
      <c r="G54" s="100"/>
    </row>
    <row r="55" spans="1:7" x14ac:dyDescent="0.2">
      <c r="B55" s="100"/>
      <c r="C55" s="103"/>
      <c r="D55" s="100"/>
      <c r="E55" s="100"/>
      <c r="F55" s="100"/>
      <c r="G55" s="100"/>
    </row>
    <row r="56" spans="1:7" x14ac:dyDescent="0.2">
      <c r="B56" s="100"/>
      <c r="C56" s="103"/>
      <c r="D56" s="100"/>
      <c r="E56" s="100"/>
      <c r="F56" s="100"/>
      <c r="G56" s="100"/>
    </row>
    <row r="57" spans="1:7" x14ac:dyDescent="0.2">
      <c r="B57" s="100"/>
      <c r="C57" s="103"/>
      <c r="D57" s="100"/>
      <c r="E57" s="100"/>
      <c r="F57" s="100"/>
      <c r="G57" s="100"/>
    </row>
    <row r="58" spans="1:7" x14ac:dyDescent="0.2">
      <c r="B58" s="100"/>
      <c r="C58" s="103"/>
      <c r="D58" s="100"/>
      <c r="E58" s="100"/>
      <c r="F58" s="100"/>
      <c r="G58" s="100"/>
    </row>
    <row r="59" spans="1:7" x14ac:dyDescent="0.2">
      <c r="B59" s="105"/>
      <c r="C59" s="103"/>
      <c r="D59" s="100"/>
      <c r="E59" s="100"/>
      <c r="F59" s="100"/>
      <c r="G59" s="100"/>
    </row>
    <row r="60" spans="1:7" x14ac:dyDescent="0.2">
      <c r="C60" s="100"/>
      <c r="D60" s="103"/>
      <c r="E60" s="100"/>
      <c r="F60" s="100"/>
      <c r="G60" s="100"/>
    </row>
    <row r="62" spans="1:7" x14ac:dyDescent="0.2">
      <c r="A62" s="101"/>
      <c r="B62" s="101"/>
      <c r="C62" s="101"/>
      <c r="E62" s="100"/>
      <c r="G62" s="100"/>
    </row>
    <row r="63" spans="1:7" x14ac:dyDescent="0.2">
      <c r="E63" s="100"/>
      <c r="G63" s="100"/>
    </row>
    <row r="64" spans="1:7" x14ac:dyDescent="0.2">
      <c r="E64" s="100"/>
      <c r="F64" s="102"/>
      <c r="G64" s="100"/>
    </row>
    <row r="65" spans="1:7" x14ac:dyDescent="0.2">
      <c r="E65" s="100"/>
      <c r="F65" s="102"/>
      <c r="G65" s="100"/>
    </row>
    <row r="66" spans="1:7" x14ac:dyDescent="0.2">
      <c r="E66" s="100"/>
      <c r="F66" s="102"/>
      <c r="G66" s="100"/>
    </row>
    <row r="67" spans="1:7" x14ac:dyDescent="0.2">
      <c r="E67" s="100"/>
      <c r="F67" s="102"/>
      <c r="G67" s="100"/>
    </row>
    <row r="68" spans="1:7" x14ac:dyDescent="0.2">
      <c r="E68" s="100"/>
      <c r="F68" s="102"/>
      <c r="G68" s="100"/>
    </row>
    <row r="69" spans="1:7" x14ac:dyDescent="0.2">
      <c r="E69" s="100"/>
      <c r="F69" s="102"/>
      <c r="G69" s="100"/>
    </row>
    <row r="70" spans="1:7" x14ac:dyDescent="0.2">
      <c r="D70" s="115"/>
      <c r="E70" s="116"/>
      <c r="F70" s="117"/>
      <c r="G70" s="100"/>
    </row>
    <row r="71" spans="1:7" x14ac:dyDescent="0.2">
      <c r="D71" s="115"/>
      <c r="E71" s="116"/>
      <c r="F71" s="117"/>
      <c r="G71" s="100"/>
    </row>
    <row r="72" spans="1:7" x14ac:dyDescent="0.2">
      <c r="D72" s="115"/>
      <c r="E72" s="116"/>
      <c r="F72" s="118"/>
    </row>
    <row r="74" spans="1:7" x14ac:dyDescent="0.2">
      <c r="B74" s="100"/>
      <c r="C74" s="100"/>
      <c r="D74" s="100"/>
      <c r="E74" s="100"/>
      <c r="F74" s="100"/>
    </row>
    <row r="75" spans="1:7" x14ac:dyDescent="0.2">
      <c r="B75" s="100"/>
      <c r="C75" s="100"/>
      <c r="D75" s="100"/>
      <c r="E75" s="100"/>
      <c r="F75" s="100"/>
    </row>
    <row r="76" spans="1:7" x14ac:dyDescent="0.2">
      <c r="B76" s="100"/>
      <c r="C76" s="100"/>
      <c r="D76" s="100"/>
      <c r="E76" s="100"/>
      <c r="F76" s="100"/>
    </row>
    <row r="77" spans="1:7" x14ac:dyDescent="0.2">
      <c r="B77" s="100"/>
      <c r="C77" s="103"/>
      <c r="D77" s="100"/>
      <c r="E77" s="100"/>
      <c r="F77" s="100"/>
    </row>
    <row r="78" spans="1:7" x14ac:dyDescent="0.2">
      <c r="A78" s="101"/>
      <c r="B78" s="101"/>
      <c r="C78" s="101"/>
      <c r="E78" s="100"/>
    </row>
    <row r="79" spans="1:7" x14ac:dyDescent="0.2">
      <c r="E79" s="100"/>
    </row>
    <row r="80" spans="1:7" x14ac:dyDescent="0.2">
      <c r="E80" s="100"/>
      <c r="F80" s="102"/>
    </row>
    <row r="81" spans="1:6" x14ac:dyDescent="0.2">
      <c r="E81" s="100"/>
      <c r="F81" s="102"/>
    </row>
    <row r="82" spans="1:6" x14ac:dyDescent="0.2">
      <c r="E82" s="100"/>
      <c r="F82" s="102"/>
    </row>
    <row r="83" spans="1:6" x14ac:dyDescent="0.2">
      <c r="E83" s="100"/>
      <c r="F83" s="102"/>
    </row>
    <row r="84" spans="1:6" x14ac:dyDescent="0.2">
      <c r="E84" s="100"/>
      <c r="F84" s="102"/>
    </row>
    <row r="85" spans="1:6" x14ac:dyDescent="0.2">
      <c r="E85" s="100"/>
      <c r="F85" s="102"/>
    </row>
    <row r="86" spans="1:6" x14ac:dyDescent="0.2">
      <c r="D86" s="115"/>
      <c r="E86" s="116"/>
      <c r="F86" s="117"/>
    </row>
    <row r="87" spans="1:6" x14ac:dyDescent="0.2">
      <c r="D87" s="115"/>
      <c r="E87" s="116"/>
      <c r="F87" s="117"/>
    </row>
    <row r="88" spans="1:6" x14ac:dyDescent="0.2">
      <c r="D88" s="115"/>
      <c r="E88" s="116"/>
      <c r="F88" s="118"/>
    </row>
    <row r="90" spans="1:6" x14ac:dyDescent="0.2">
      <c r="B90" s="100"/>
      <c r="C90" s="103"/>
      <c r="D90" s="100"/>
      <c r="E90" s="100"/>
      <c r="F90" s="100"/>
    </row>
    <row r="91" spans="1:6" x14ac:dyDescent="0.2">
      <c r="B91" s="100"/>
      <c r="C91" s="103"/>
      <c r="D91" s="100"/>
      <c r="E91" s="100"/>
      <c r="F91" s="100"/>
    </row>
    <row r="92" spans="1:6" x14ac:dyDescent="0.2">
      <c r="B92" s="100"/>
      <c r="C92" s="103"/>
      <c r="D92" s="100"/>
      <c r="E92" s="100"/>
      <c r="F92" s="100"/>
    </row>
    <row r="93" spans="1:6" x14ac:dyDescent="0.2">
      <c r="B93" s="100"/>
      <c r="C93" s="103"/>
      <c r="D93" s="100"/>
      <c r="E93" s="100"/>
      <c r="F93" s="100"/>
    </row>
    <row r="94" spans="1:6" x14ac:dyDescent="0.2">
      <c r="B94" s="100"/>
      <c r="C94" s="103"/>
      <c r="D94" s="100"/>
      <c r="E94" s="100"/>
      <c r="F94" s="100"/>
    </row>
    <row r="95" spans="1:6" x14ac:dyDescent="0.2">
      <c r="B95" s="100"/>
      <c r="C95" s="103"/>
      <c r="D95" s="100"/>
      <c r="E95" s="100"/>
      <c r="F95" s="100"/>
    </row>
    <row r="96" spans="1:6" x14ac:dyDescent="0.2">
      <c r="A96" s="101"/>
      <c r="B96" s="101"/>
      <c r="C96" s="101"/>
      <c r="E96" s="100"/>
    </row>
    <row r="97" spans="1:6" x14ac:dyDescent="0.2">
      <c r="E97" s="100"/>
    </row>
    <row r="98" spans="1:6" x14ac:dyDescent="0.2">
      <c r="E98" s="100"/>
      <c r="F98" s="102"/>
    </row>
    <row r="99" spans="1:6" x14ac:dyDescent="0.2">
      <c r="E99" s="100"/>
      <c r="F99" s="102"/>
    </row>
    <row r="100" spans="1:6" x14ac:dyDescent="0.2">
      <c r="E100" s="100"/>
      <c r="F100" s="102"/>
    </row>
    <row r="101" spans="1:6" x14ac:dyDescent="0.2">
      <c r="E101" s="100"/>
      <c r="F101" s="102"/>
    </row>
    <row r="102" spans="1:6" x14ac:dyDescent="0.2">
      <c r="E102" s="100"/>
      <c r="F102" s="102"/>
    </row>
    <row r="103" spans="1:6" x14ac:dyDescent="0.2">
      <c r="E103" s="100"/>
      <c r="F103" s="102"/>
    </row>
    <row r="104" spans="1:6" x14ac:dyDescent="0.2">
      <c r="D104" s="115"/>
      <c r="E104" s="116"/>
      <c r="F104" s="117"/>
    </row>
    <row r="105" spans="1:6" x14ac:dyDescent="0.2">
      <c r="D105" s="115"/>
      <c r="E105" s="116"/>
      <c r="F105" s="117"/>
    </row>
    <row r="106" spans="1:6" x14ac:dyDescent="0.2">
      <c r="D106" s="115"/>
      <c r="E106" s="116"/>
      <c r="F106" s="118"/>
    </row>
    <row r="108" spans="1:6" x14ac:dyDescent="0.2">
      <c r="B108" s="100"/>
      <c r="C108" s="103"/>
      <c r="D108" s="100"/>
      <c r="E108" s="100"/>
      <c r="F108" s="100"/>
    </row>
    <row r="109" spans="1:6" x14ac:dyDescent="0.2">
      <c r="B109" s="105"/>
      <c r="C109" s="103"/>
      <c r="D109" s="100"/>
      <c r="E109" s="100"/>
      <c r="F109" s="100"/>
    </row>
    <row r="110" spans="1:6" x14ac:dyDescent="0.2">
      <c r="A110" s="101"/>
      <c r="B110" s="101"/>
      <c r="C110" s="101"/>
      <c r="E110" s="100"/>
    </row>
    <row r="111" spans="1:6" x14ac:dyDescent="0.2">
      <c r="E111" s="100"/>
    </row>
    <row r="112" spans="1:6" x14ac:dyDescent="0.2">
      <c r="E112" s="100"/>
      <c r="F112" s="102"/>
    </row>
    <row r="113" spans="1:6" x14ac:dyDescent="0.2">
      <c r="E113" s="100"/>
      <c r="F113" s="102"/>
    </row>
    <row r="114" spans="1:6" x14ac:dyDescent="0.2">
      <c r="E114" s="100"/>
      <c r="F114" s="102"/>
    </row>
    <row r="115" spans="1:6" x14ac:dyDescent="0.2">
      <c r="E115" s="100"/>
      <c r="F115" s="102"/>
    </row>
    <row r="116" spans="1:6" x14ac:dyDescent="0.2">
      <c r="E116" s="100"/>
      <c r="F116" s="102"/>
    </row>
    <row r="117" spans="1:6" x14ac:dyDescent="0.2">
      <c r="E117" s="100"/>
      <c r="F117" s="102"/>
    </row>
    <row r="118" spans="1:6" x14ac:dyDescent="0.2">
      <c r="E118" s="100"/>
      <c r="F118" s="102"/>
    </row>
    <row r="119" spans="1:6" x14ac:dyDescent="0.2">
      <c r="A119" s="115"/>
      <c r="B119" s="115"/>
      <c r="C119" s="115"/>
      <c r="D119" s="115"/>
      <c r="E119" s="116"/>
      <c r="F119" s="117"/>
    </row>
    <row r="120" spans="1:6" x14ac:dyDescent="0.2">
      <c r="A120" s="115"/>
      <c r="B120" s="115"/>
      <c r="C120" s="115"/>
      <c r="D120" s="115"/>
      <c r="E120" s="116"/>
      <c r="F120" s="118"/>
    </row>
    <row r="121" spans="1:6" x14ac:dyDescent="0.2">
      <c r="A121" s="115"/>
      <c r="B121" s="115"/>
      <c r="C121" s="115"/>
      <c r="D121" s="115"/>
      <c r="E121" s="115"/>
      <c r="F121" s="115"/>
    </row>
    <row r="122" spans="1:6" x14ac:dyDescent="0.2">
      <c r="A122" s="115"/>
      <c r="B122" s="115"/>
      <c r="C122" s="115"/>
      <c r="D122" s="115"/>
      <c r="E122" s="115"/>
      <c r="F122" s="115"/>
    </row>
    <row r="123" spans="1:6" x14ac:dyDescent="0.2">
      <c r="A123" s="115"/>
      <c r="B123" s="115"/>
      <c r="C123" s="115"/>
      <c r="D123" s="115"/>
      <c r="E123" s="115"/>
      <c r="F123" s="115"/>
    </row>
    <row r="124" spans="1:6" x14ac:dyDescent="0.2">
      <c r="A124" s="115"/>
      <c r="B124" s="115"/>
      <c r="C124" s="115"/>
      <c r="D124" s="115"/>
      <c r="E124" s="115"/>
      <c r="F124" s="115"/>
    </row>
    <row r="125" spans="1:6" x14ac:dyDescent="0.2">
      <c r="A125" s="115"/>
      <c r="B125" s="115"/>
      <c r="C125" s="115"/>
      <c r="D125" s="115"/>
      <c r="E125" s="115"/>
      <c r="F125" s="115"/>
    </row>
    <row r="126" spans="1:6" x14ac:dyDescent="0.2">
      <c r="A126" s="115"/>
      <c r="B126" s="115"/>
      <c r="C126" s="115"/>
      <c r="D126" s="115"/>
      <c r="E126" s="115"/>
      <c r="F126" s="115"/>
    </row>
    <row r="127" spans="1:6" x14ac:dyDescent="0.2">
      <c r="A127" s="115"/>
      <c r="B127" s="115"/>
      <c r="C127" s="115"/>
      <c r="D127" s="115"/>
      <c r="E127" s="115"/>
      <c r="F127" s="115"/>
    </row>
    <row r="128" spans="1:6" x14ac:dyDescent="0.2">
      <c r="A128" s="115"/>
      <c r="B128" s="115"/>
      <c r="C128" s="115"/>
      <c r="D128" s="115"/>
      <c r="E128" s="115"/>
      <c r="F128" s="115"/>
    </row>
    <row r="129" spans="1:6" x14ac:dyDescent="0.2">
      <c r="A129" s="124"/>
      <c r="B129" s="124"/>
      <c r="C129" s="124"/>
      <c r="D129" s="115"/>
      <c r="E129" s="116"/>
      <c r="F129" s="115"/>
    </row>
    <row r="130" spans="1:6" x14ac:dyDescent="0.2">
      <c r="A130" s="115"/>
      <c r="B130" s="115"/>
      <c r="C130" s="115"/>
      <c r="D130" s="115"/>
      <c r="E130" s="116"/>
      <c r="F130" s="115"/>
    </row>
    <row r="131" spans="1:6" x14ac:dyDescent="0.2">
      <c r="A131" s="115"/>
      <c r="B131" s="115"/>
      <c r="C131" s="115"/>
      <c r="D131" s="115"/>
      <c r="E131" s="116"/>
      <c r="F131" s="117"/>
    </row>
    <row r="132" spans="1:6" x14ac:dyDescent="0.2">
      <c r="A132" s="115"/>
      <c r="B132" s="115"/>
      <c r="C132" s="115"/>
      <c r="D132" s="115"/>
      <c r="E132" s="116"/>
      <c r="F132" s="117"/>
    </row>
    <row r="133" spans="1:6" x14ac:dyDescent="0.2">
      <c r="A133" s="115"/>
      <c r="B133" s="115"/>
      <c r="C133" s="115"/>
      <c r="D133" s="115"/>
      <c r="E133" s="116"/>
      <c r="F133" s="117"/>
    </row>
    <row r="134" spans="1:6" x14ac:dyDescent="0.2">
      <c r="A134" s="115"/>
      <c r="B134" s="115"/>
      <c r="C134" s="115"/>
      <c r="D134" s="115"/>
      <c r="E134" s="116"/>
      <c r="F134" s="117"/>
    </row>
    <row r="135" spans="1:6" x14ac:dyDescent="0.2">
      <c r="A135" s="115"/>
      <c r="B135" s="115"/>
      <c r="C135" s="115"/>
      <c r="D135" s="115"/>
      <c r="E135" s="116"/>
      <c r="F135" s="117"/>
    </row>
    <row r="136" spans="1:6" x14ac:dyDescent="0.2">
      <c r="A136" s="115"/>
      <c r="B136" s="115"/>
      <c r="C136" s="115"/>
      <c r="D136" s="115"/>
      <c r="E136" s="116"/>
      <c r="F136" s="117"/>
    </row>
    <row r="137" spans="1:6" x14ac:dyDescent="0.2">
      <c r="A137" s="115"/>
      <c r="B137" s="115"/>
      <c r="C137" s="115"/>
      <c r="D137" s="115"/>
      <c r="E137" s="116"/>
      <c r="F137" s="117"/>
    </row>
    <row r="138" spans="1:6" x14ac:dyDescent="0.2">
      <c r="A138" s="115"/>
      <c r="B138" s="115"/>
      <c r="C138" s="115"/>
      <c r="D138" s="115"/>
      <c r="E138" s="116"/>
      <c r="F138" s="117"/>
    </row>
    <row r="139" spans="1:6" ht="13.5" thickBot="1" x14ac:dyDescent="0.25">
      <c r="E139" s="100"/>
      <c r="F139" s="123"/>
    </row>
    <row r="168" spans="1:7" x14ac:dyDescent="0.2">
      <c r="A168" s="115"/>
      <c r="B168" s="116"/>
      <c r="C168" s="116"/>
      <c r="D168" s="115"/>
      <c r="E168" s="116"/>
      <c r="F168" s="117"/>
      <c r="G168" s="102"/>
    </row>
    <row r="169" spans="1:7" x14ac:dyDescent="0.2">
      <c r="A169" s="115"/>
      <c r="B169" s="116"/>
      <c r="C169" s="116"/>
      <c r="D169" s="115"/>
      <c r="E169" s="116"/>
      <c r="F169" s="117"/>
      <c r="G169" s="102"/>
    </row>
    <row r="170" spans="1:7" x14ac:dyDescent="0.2">
      <c r="A170" s="115"/>
      <c r="B170" s="116"/>
      <c r="C170" s="116"/>
      <c r="D170" s="117"/>
      <c r="E170" s="116"/>
      <c r="F170" s="117"/>
      <c r="G170" s="102"/>
    </row>
    <row r="171" spans="1:7" x14ac:dyDescent="0.2">
      <c r="A171" s="115"/>
      <c r="B171" s="116"/>
      <c r="C171" s="115"/>
      <c r="D171" s="117"/>
      <c r="E171" s="116"/>
      <c r="F171" s="117"/>
      <c r="G171" s="102"/>
    </row>
    <row r="172" spans="1:7" x14ac:dyDescent="0.2">
      <c r="A172" s="115"/>
      <c r="B172" s="116"/>
      <c r="C172" s="115"/>
      <c r="D172" s="117"/>
      <c r="E172" s="116"/>
      <c r="F172" s="117"/>
      <c r="G172" s="102"/>
    </row>
    <row r="173" spans="1:7" x14ac:dyDescent="0.2">
      <c r="A173" s="115"/>
      <c r="B173" s="116"/>
      <c r="C173" s="115"/>
      <c r="D173" s="117"/>
      <c r="E173" s="116"/>
      <c r="F173" s="117"/>
      <c r="G173" s="102"/>
    </row>
    <row r="174" spans="1:7" x14ac:dyDescent="0.2">
      <c r="A174" s="115"/>
      <c r="B174" s="116"/>
      <c r="C174" s="116"/>
      <c r="D174" s="116"/>
      <c r="E174" s="116"/>
      <c r="F174" s="117"/>
      <c r="G174" s="102"/>
    </row>
    <row r="175" spans="1:7" x14ac:dyDescent="0.2">
      <c r="A175" s="115"/>
      <c r="B175" s="116"/>
      <c r="C175" s="116"/>
      <c r="D175" s="117"/>
      <c r="E175" s="116"/>
      <c r="F175" s="117"/>
      <c r="G175" s="102"/>
    </row>
    <row r="176" spans="1:7" x14ac:dyDescent="0.2">
      <c r="A176" s="115"/>
      <c r="B176" s="116"/>
      <c r="C176" s="116"/>
      <c r="D176" s="117"/>
      <c r="E176" s="116"/>
      <c r="F176" s="117"/>
      <c r="G176" s="102"/>
    </row>
    <row r="177" spans="1:7" x14ac:dyDescent="0.2">
      <c r="A177" s="115"/>
      <c r="B177" s="116"/>
      <c r="C177" s="116"/>
      <c r="D177" s="116"/>
      <c r="E177" s="116"/>
      <c r="F177" s="118"/>
      <c r="G177" s="112"/>
    </row>
    <row r="178" spans="1:7" x14ac:dyDescent="0.2">
      <c r="A178" s="115"/>
      <c r="B178" s="115"/>
      <c r="C178" s="115"/>
      <c r="D178" s="115"/>
      <c r="E178" s="115"/>
      <c r="F178" s="115"/>
    </row>
    <row r="179" spans="1:7" x14ac:dyDescent="0.2">
      <c r="A179" s="115"/>
      <c r="B179" s="115"/>
      <c r="C179" s="115"/>
      <c r="D179" s="115"/>
      <c r="E179" s="115"/>
      <c r="F179" s="115"/>
    </row>
    <row r="180" spans="1:7" x14ac:dyDescent="0.2">
      <c r="A180" s="115"/>
      <c r="B180" s="115"/>
      <c r="C180" s="115"/>
      <c r="D180" s="115"/>
      <c r="E180" s="115"/>
      <c r="F180" s="115"/>
    </row>
    <row r="181" spans="1:7" x14ac:dyDescent="0.2">
      <c r="A181" s="115"/>
      <c r="B181" s="115"/>
      <c r="C181" s="115"/>
      <c r="D181" s="115"/>
      <c r="E181" s="115"/>
      <c r="F181" s="115"/>
    </row>
    <row r="182" spans="1:7" x14ac:dyDescent="0.2">
      <c r="A182" s="115"/>
      <c r="B182" s="115"/>
      <c r="C182" s="115"/>
      <c r="D182" s="115"/>
      <c r="E182" s="115"/>
      <c r="F182" s="115"/>
    </row>
    <row r="183" spans="1:7" x14ac:dyDescent="0.2">
      <c r="A183" s="115"/>
      <c r="B183" s="115"/>
      <c r="C183" s="115"/>
      <c r="D183" s="115"/>
      <c r="E183" s="115"/>
      <c r="F183" s="115"/>
    </row>
    <row r="184" spans="1:7" x14ac:dyDescent="0.2">
      <c r="A184" s="115"/>
      <c r="B184" s="115"/>
      <c r="C184" s="115"/>
      <c r="D184" s="115"/>
      <c r="E184" s="115"/>
      <c r="F184" s="115"/>
    </row>
  </sheetData>
  <pageMargins left="0.74803149606299213" right="0.74803149606299213" top="0.98425196850393704" bottom="0.98425196850393704" header="0.51181102362204722" footer="0.51181102362204722"/>
  <pageSetup paperSize="9" firstPageNumber="0" orientation="portrait" horizontalDpi="0" verticalDpi="0" r:id="rId1"/>
  <headerFooter>
    <oddHeader>&amp;CMilton Damerel Parish Council
 Receipts and Payments y/e 31st March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 &amp; E</vt:lpstr>
      <vt:lpstr>Bank Recs</vt:lpstr>
      <vt:lpstr>Bank Recs For meetings</vt:lpstr>
      <vt:lpstr>'I &amp; 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</dc:creator>
  <cp:lastModifiedBy>Lorraine Buttery</cp:lastModifiedBy>
  <cp:revision>3</cp:revision>
  <cp:lastPrinted>2020-05-10T13:47:36Z</cp:lastPrinted>
  <dcterms:created xsi:type="dcterms:W3CDTF">2008-04-11T15:59:26Z</dcterms:created>
  <dcterms:modified xsi:type="dcterms:W3CDTF">2020-05-10T13:48:30Z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